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hoffman\Downloads\"/>
    </mc:Choice>
  </mc:AlternateContent>
  <xr:revisionPtr revIDLastSave="0" documentId="13_ncr:1_{525A8237-5DB0-4329-AFC0-1C18C62A0854}" xr6:coauthVersionLast="47" xr6:coauthVersionMax="47" xr10:uidLastSave="{00000000-0000-0000-0000-000000000000}"/>
  <bookViews>
    <workbookView xWindow="-110" yWindow="-110" windowWidth="19420" windowHeight="10300" tabRatio="858" xr2:uid="{2B51F3F9-A99E-1F49-8A72-3A51ACC77B2E}"/>
  </bookViews>
  <sheets>
    <sheet name="LISTA ZADAŃ" sheetId="12" r:id="rId1"/>
    <sheet name="1" sheetId="1" r:id="rId2"/>
    <sheet name="2" sheetId="3" r:id="rId3"/>
    <sheet name="3" sheetId="5" r:id="rId4"/>
    <sheet name="4" sheetId="6" r:id="rId5"/>
    <sheet name="5" sheetId="7" r:id="rId6"/>
    <sheet name="6" sheetId="8" r:id="rId7"/>
    <sheet name="7" sheetId="10" r:id="rId8"/>
    <sheet name="8" sheetId="11" r:id="rId9"/>
    <sheet name="9" sheetId="13" r:id="rId10"/>
    <sheet name="10" sheetId="14" r:id="rId11"/>
    <sheet name="11" sheetId="15" r:id="rId12"/>
    <sheet name="12" sheetId="17" r:id="rId13"/>
    <sheet name="13" sheetId="18" r:id="rId14"/>
    <sheet name="13.1" sheetId="19" r:id="rId15"/>
    <sheet name="14" sheetId="20" r:id="rId16"/>
    <sheet name="14.1" sheetId="21" r:id="rId17"/>
    <sheet name="15" sheetId="22" r:id="rId18"/>
    <sheet name="Rozwiązania &gt;&gt;&gt;" sheetId="23" r:id="rId19"/>
    <sheet name="1 (2)" sheetId="24" r:id="rId20"/>
    <sheet name="2 (2)" sheetId="25" r:id="rId21"/>
    <sheet name="3 (2)" sheetId="26" r:id="rId22"/>
    <sheet name="4 (2)" sheetId="27" r:id="rId23"/>
    <sheet name="5 (2)" sheetId="28" r:id="rId24"/>
    <sheet name="6 (2)" sheetId="31" r:id="rId25"/>
    <sheet name="7 (2)" sheetId="32" r:id="rId26"/>
    <sheet name="8 (2)" sheetId="33" r:id="rId27"/>
    <sheet name="9 (2)" sheetId="34" r:id="rId28"/>
    <sheet name="10 (2)" sheetId="35" r:id="rId29"/>
    <sheet name="11 (2)" sheetId="36" r:id="rId30"/>
    <sheet name="12 (2)" sheetId="37" r:id="rId31"/>
    <sheet name="13 (2)" sheetId="38" r:id="rId32"/>
    <sheet name="14 (2)" sheetId="39" r:id="rId33"/>
    <sheet name="15 (2)" sheetId="40" r:id="rId34"/>
  </sheets>
  <definedNames>
    <definedName name="_xlnm._FilterDatabase" localSheetId="10" hidden="1">'10'!$B$11:$K$102</definedName>
    <definedName name="_xlnm._FilterDatabase" localSheetId="28" hidden="1">'10 (2)'!$B$11:$K$102</definedName>
    <definedName name="_xlnm._FilterDatabase" localSheetId="11" hidden="1">'11'!$B$11:$L$102</definedName>
    <definedName name="_xlnm._FilterDatabase" localSheetId="29" hidden="1">'11 (2)'!$B$11:$L$102</definedName>
    <definedName name="_xlnm._FilterDatabase" localSheetId="12" hidden="1">'12'!$B$11:$G$48</definedName>
    <definedName name="_xlnm._FilterDatabase" localSheetId="30" hidden="1">'12 (2)'!$B$11:$G$48</definedName>
    <definedName name="_xlnm._FilterDatabase" localSheetId="13" hidden="1">'13'!$B$11:$H$48</definedName>
    <definedName name="_xlnm._FilterDatabase" localSheetId="31" hidden="1">'13 (2)'!$B$11:$H$48</definedName>
    <definedName name="_xlnm._FilterDatabase" localSheetId="14" hidden="1">'13.1'!#REF!</definedName>
    <definedName name="_xlnm._FilterDatabase" localSheetId="15" hidden="1">'14'!$B$11:$F$48</definedName>
    <definedName name="_xlnm._FilterDatabase" localSheetId="32" hidden="1">'14 (2)'!$B$11:$F$48</definedName>
    <definedName name="_xlnm._FilterDatabase" localSheetId="16" hidden="1">'14.1'!$B$11:$G$48</definedName>
    <definedName name="_xlnm._FilterDatabase" localSheetId="17" hidden="1">'15'!$B$11:$B$48</definedName>
    <definedName name="_xlnm._FilterDatabase" localSheetId="33" hidden="1">'15 (2)'!$B$11:$B$48</definedName>
    <definedName name="_xlnm._FilterDatabase" localSheetId="25" hidden="1">'7 (2)'!$B$11:$F$212</definedName>
  </definedNames>
  <calcPr calcId="191029"/>
  <pivotCaches>
    <pivotCache cacheId="22" r:id="rId3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37" l="1"/>
  <c r="H47" i="37"/>
  <c r="H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H33" i="37"/>
  <c r="H32" i="37"/>
  <c r="H31" i="37"/>
  <c r="H30" i="37"/>
  <c r="H29" i="37"/>
  <c r="H28" i="37"/>
  <c r="H27" i="37"/>
  <c r="H26" i="37"/>
  <c r="H25" i="37"/>
  <c r="H24" i="37"/>
  <c r="H23" i="37"/>
  <c r="H22" i="37"/>
  <c r="H21" i="37"/>
  <c r="H20" i="37"/>
  <c r="H19" i="37"/>
  <c r="H18" i="37"/>
  <c r="H17" i="37"/>
  <c r="H16" i="37"/>
  <c r="H15" i="37"/>
  <c r="H14" i="37"/>
  <c r="H13" i="37"/>
  <c r="H12" i="37"/>
  <c r="H212" i="31"/>
  <c r="H211" i="31"/>
  <c r="H210" i="31"/>
  <c r="H209" i="31"/>
  <c r="H208" i="31"/>
  <c r="H207" i="31"/>
  <c r="H206" i="31"/>
  <c r="H205" i="31"/>
  <c r="H204" i="31"/>
  <c r="H203" i="31"/>
  <c r="H202" i="31"/>
  <c r="H201" i="31"/>
  <c r="H200" i="31"/>
  <c r="H199" i="31"/>
  <c r="H198" i="31"/>
  <c r="H197" i="31"/>
  <c r="H196" i="31"/>
  <c r="H195" i="31"/>
  <c r="H194" i="31"/>
  <c r="H193" i="31"/>
  <c r="H192" i="31"/>
  <c r="H191" i="31"/>
  <c r="H190" i="31"/>
  <c r="H189" i="31"/>
  <c r="H188" i="31"/>
  <c r="H187" i="31"/>
  <c r="H186" i="31"/>
  <c r="H185" i="31"/>
  <c r="H184" i="31"/>
  <c r="H183" i="31"/>
  <c r="H182" i="31"/>
  <c r="H181" i="31"/>
  <c r="H180" i="31"/>
  <c r="H179" i="31"/>
  <c r="H178" i="31"/>
  <c r="H177" i="31"/>
  <c r="H176" i="31"/>
  <c r="H175" i="31"/>
  <c r="H174" i="31"/>
  <c r="H173" i="31"/>
  <c r="H172" i="31"/>
  <c r="H171" i="31"/>
  <c r="H170" i="31"/>
  <c r="H169" i="31"/>
  <c r="H168" i="31"/>
  <c r="H167" i="31"/>
  <c r="H166" i="31"/>
  <c r="H165" i="31"/>
  <c r="H164" i="31"/>
  <c r="H163" i="31"/>
  <c r="H162" i="31"/>
  <c r="H161" i="31"/>
  <c r="H160" i="31"/>
  <c r="H159" i="31"/>
  <c r="H158" i="31"/>
  <c r="H157" i="31"/>
  <c r="H156" i="31"/>
  <c r="H155" i="31"/>
  <c r="H154" i="31"/>
  <c r="H153" i="31"/>
  <c r="H152" i="31"/>
  <c r="H151" i="31"/>
  <c r="H150" i="31"/>
  <c r="H149" i="31"/>
  <c r="H148" i="31"/>
  <c r="H147" i="31"/>
  <c r="H146" i="31"/>
  <c r="H145" i="31"/>
  <c r="H144" i="31"/>
  <c r="H143" i="31"/>
  <c r="H142" i="31"/>
  <c r="H141" i="31"/>
  <c r="H140" i="31"/>
  <c r="H139" i="31"/>
  <c r="H138" i="31"/>
  <c r="H137" i="31"/>
  <c r="H136" i="31"/>
  <c r="H135" i="31"/>
  <c r="H134" i="31"/>
  <c r="H133" i="31"/>
  <c r="H132" i="31"/>
  <c r="H131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H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F13" i="33"/>
  <c r="F12" i="33"/>
  <c r="C87" i="40"/>
  <c r="C86" i="40"/>
  <c r="C85" i="40"/>
  <c r="C84" i="40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G119" i="39"/>
  <c r="G118" i="39"/>
  <c r="G117" i="39"/>
  <c r="G116" i="39"/>
  <c r="G115" i="39"/>
  <c r="G114" i="39"/>
  <c r="G113" i="39"/>
  <c r="G112" i="39"/>
  <c r="G111" i="39"/>
  <c r="G110" i="39"/>
  <c r="G109" i="39"/>
  <c r="G108" i="39"/>
  <c r="G107" i="39"/>
  <c r="G106" i="39"/>
  <c r="G105" i="39"/>
  <c r="G104" i="39"/>
  <c r="G103" i="39"/>
  <c r="G102" i="39"/>
  <c r="G101" i="39"/>
  <c r="G100" i="39"/>
  <c r="G99" i="39"/>
  <c r="G98" i="39"/>
  <c r="G97" i="39"/>
  <c r="G96" i="39"/>
  <c r="G95" i="39"/>
  <c r="G94" i="39"/>
  <c r="G93" i="39"/>
  <c r="G92" i="39"/>
  <c r="G91" i="39"/>
  <c r="G90" i="39"/>
  <c r="G89" i="39"/>
  <c r="G88" i="39"/>
  <c r="G87" i="39"/>
  <c r="G86" i="39"/>
  <c r="G85" i="39"/>
  <c r="G84" i="39"/>
  <c r="G83" i="39"/>
  <c r="G82" i="39"/>
  <c r="G81" i="39"/>
  <c r="G80" i="39"/>
  <c r="G79" i="39"/>
  <c r="G78" i="39"/>
  <c r="G77" i="39"/>
  <c r="G76" i="39"/>
  <c r="G75" i="39"/>
  <c r="G74" i="39"/>
  <c r="G73" i="39"/>
  <c r="G72" i="39"/>
  <c r="G71" i="39"/>
  <c r="G70" i="39"/>
  <c r="G69" i="39"/>
  <c r="G68" i="39"/>
  <c r="G67" i="39"/>
  <c r="G66" i="39"/>
  <c r="G65" i="39"/>
  <c r="G64" i="39"/>
  <c r="G63" i="39"/>
  <c r="G62" i="39"/>
  <c r="G61" i="39"/>
  <c r="G60" i="39"/>
  <c r="G59" i="39"/>
  <c r="G58" i="39"/>
  <c r="G57" i="39"/>
  <c r="G56" i="39"/>
  <c r="G55" i="39"/>
  <c r="G54" i="39"/>
  <c r="G53" i="39"/>
  <c r="G52" i="39"/>
  <c r="G51" i="39"/>
  <c r="G50" i="39"/>
  <c r="G49" i="39"/>
  <c r="G48" i="39"/>
  <c r="G47" i="39"/>
  <c r="G46" i="39"/>
  <c r="G45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H51" i="20"/>
  <c r="I600" i="38"/>
  <c r="I599" i="38"/>
  <c r="I598" i="38"/>
  <c r="I597" i="38"/>
  <c r="I596" i="38"/>
  <c r="I595" i="38"/>
  <c r="I594" i="38"/>
  <c r="I593" i="38"/>
  <c r="I592" i="38"/>
  <c r="I591" i="38"/>
  <c r="I590" i="38"/>
  <c r="I589" i="38"/>
  <c r="I588" i="38"/>
  <c r="I587" i="38"/>
  <c r="I586" i="38"/>
  <c r="I585" i="38"/>
  <c r="I584" i="38"/>
  <c r="I583" i="38"/>
  <c r="I582" i="38"/>
  <c r="I581" i="38"/>
  <c r="I580" i="38"/>
  <c r="I579" i="38"/>
  <c r="I578" i="38"/>
  <c r="I577" i="38"/>
  <c r="I576" i="38"/>
  <c r="I575" i="38"/>
  <c r="I574" i="38"/>
  <c r="I573" i="38"/>
  <c r="I572" i="38"/>
  <c r="I571" i="38"/>
  <c r="I570" i="38"/>
  <c r="I569" i="38"/>
  <c r="I568" i="38"/>
  <c r="I567" i="38"/>
  <c r="I566" i="38"/>
  <c r="I565" i="38"/>
  <c r="I564" i="38"/>
  <c r="I563" i="38"/>
  <c r="I562" i="38"/>
  <c r="I561" i="38"/>
  <c r="I560" i="38"/>
  <c r="I559" i="38"/>
  <c r="I558" i="38"/>
  <c r="I557" i="38"/>
  <c r="I556" i="38"/>
  <c r="I555" i="38"/>
  <c r="I554" i="38"/>
  <c r="I553" i="38"/>
  <c r="I552" i="38"/>
  <c r="I551" i="38"/>
  <c r="I550" i="38"/>
  <c r="I549" i="38"/>
  <c r="I548" i="38"/>
  <c r="I547" i="38"/>
  <c r="I546" i="38"/>
  <c r="I545" i="38"/>
  <c r="I544" i="38"/>
  <c r="I543" i="38"/>
  <c r="I542" i="38"/>
  <c r="I541" i="38"/>
  <c r="I540" i="38"/>
  <c r="I539" i="38"/>
  <c r="I538" i="38"/>
  <c r="I537" i="38"/>
  <c r="I536" i="38"/>
  <c r="I535" i="38"/>
  <c r="I534" i="38"/>
  <c r="I533" i="38"/>
  <c r="I532" i="38"/>
  <c r="I531" i="38"/>
  <c r="I530" i="38"/>
  <c r="I529" i="38"/>
  <c r="I528" i="38"/>
  <c r="I527" i="38"/>
  <c r="I526" i="38"/>
  <c r="I525" i="38"/>
  <c r="I524" i="38"/>
  <c r="I523" i="38"/>
  <c r="I522" i="38"/>
  <c r="I521" i="38"/>
  <c r="I520" i="38"/>
  <c r="I519" i="38"/>
  <c r="I518" i="38"/>
  <c r="I517" i="38"/>
  <c r="I516" i="38"/>
  <c r="I515" i="38"/>
  <c r="I514" i="38"/>
  <c r="I513" i="38"/>
  <c r="I512" i="38"/>
  <c r="I511" i="38"/>
  <c r="I510" i="38"/>
  <c r="I509" i="38"/>
  <c r="I508" i="38"/>
  <c r="I507" i="38"/>
  <c r="I506" i="38"/>
  <c r="I505" i="38"/>
  <c r="I504" i="38"/>
  <c r="I503" i="38"/>
  <c r="I502" i="38"/>
  <c r="I501" i="38"/>
  <c r="I500" i="38"/>
  <c r="I499" i="38"/>
  <c r="I498" i="38"/>
  <c r="I497" i="38"/>
  <c r="I496" i="38"/>
  <c r="I495" i="38"/>
  <c r="I494" i="38"/>
  <c r="I493" i="38"/>
  <c r="I492" i="38"/>
  <c r="I491" i="38"/>
  <c r="I490" i="38"/>
  <c r="I489" i="38"/>
  <c r="I488" i="38"/>
  <c r="I487" i="38"/>
  <c r="I486" i="38"/>
  <c r="I485" i="38"/>
  <c r="I484" i="38"/>
  <c r="I483" i="38"/>
  <c r="I482" i="38"/>
  <c r="I481" i="38"/>
  <c r="I480" i="38"/>
  <c r="I479" i="38"/>
  <c r="I478" i="38"/>
  <c r="I477" i="38"/>
  <c r="I476" i="38"/>
  <c r="I475" i="38"/>
  <c r="I474" i="38"/>
  <c r="I473" i="38"/>
  <c r="I472" i="38"/>
  <c r="I471" i="38"/>
  <c r="I470" i="38"/>
  <c r="I469" i="38"/>
  <c r="I468" i="38"/>
  <c r="I467" i="38"/>
  <c r="I466" i="38"/>
  <c r="I465" i="38"/>
  <c r="I464" i="38"/>
  <c r="I463" i="38"/>
  <c r="I462" i="38"/>
  <c r="I461" i="38"/>
  <c r="I460" i="38"/>
  <c r="I459" i="38"/>
  <c r="I458" i="38"/>
  <c r="I457" i="38"/>
  <c r="I456" i="38"/>
  <c r="I455" i="38"/>
  <c r="I454" i="38"/>
  <c r="I453" i="38"/>
  <c r="I452" i="38"/>
  <c r="I451" i="38"/>
  <c r="I450" i="38"/>
  <c r="I449" i="38"/>
  <c r="I448" i="38"/>
  <c r="I447" i="38"/>
  <c r="I446" i="38"/>
  <c r="I445" i="38"/>
  <c r="I444" i="38"/>
  <c r="I443" i="38"/>
  <c r="I442" i="38"/>
  <c r="I441" i="38"/>
  <c r="I440" i="38"/>
  <c r="I439" i="38"/>
  <c r="I438" i="38"/>
  <c r="I437" i="38"/>
  <c r="I436" i="38"/>
  <c r="I435" i="38"/>
  <c r="I434" i="38"/>
  <c r="I433" i="38"/>
  <c r="I432" i="38"/>
  <c r="I431" i="38"/>
  <c r="I430" i="38"/>
  <c r="I429" i="38"/>
  <c r="I428" i="38"/>
  <c r="I427" i="38"/>
  <c r="I426" i="38"/>
  <c r="I425" i="38"/>
  <c r="I424" i="38"/>
  <c r="I423" i="38"/>
  <c r="I422" i="38"/>
  <c r="I421" i="38"/>
  <c r="I420" i="38"/>
  <c r="I419" i="38"/>
  <c r="I418" i="38"/>
  <c r="I417" i="38"/>
  <c r="I416" i="38"/>
  <c r="I415" i="38"/>
  <c r="I414" i="38"/>
  <c r="I413" i="38"/>
  <c r="I412" i="38"/>
  <c r="I411" i="38"/>
  <c r="I410" i="38"/>
  <c r="I409" i="38"/>
  <c r="I408" i="38"/>
  <c r="I407" i="38"/>
  <c r="I406" i="38"/>
  <c r="I405" i="38"/>
  <c r="I404" i="38"/>
  <c r="I403" i="38"/>
  <c r="I402" i="38"/>
  <c r="I401" i="38"/>
  <c r="I400" i="38"/>
  <c r="I399" i="38"/>
  <c r="I398" i="38"/>
  <c r="I397" i="38"/>
  <c r="I396" i="38"/>
  <c r="I395" i="38"/>
  <c r="I394" i="38"/>
  <c r="I393" i="38"/>
  <c r="I392" i="38"/>
  <c r="I391" i="38"/>
  <c r="I390" i="38"/>
  <c r="I389" i="38"/>
  <c r="I388" i="38"/>
  <c r="I387" i="38"/>
  <c r="I386" i="38"/>
  <c r="I385" i="38"/>
  <c r="I384" i="38"/>
  <c r="I383" i="38"/>
  <c r="I382" i="38"/>
  <c r="I381" i="38"/>
  <c r="I380" i="38"/>
  <c r="I379" i="38"/>
  <c r="I378" i="38"/>
  <c r="I377" i="38"/>
  <c r="I376" i="38"/>
  <c r="I375" i="38"/>
  <c r="I374" i="38"/>
  <c r="I373" i="38"/>
  <c r="I372" i="38"/>
  <c r="I371" i="38"/>
  <c r="I370" i="38"/>
  <c r="I369" i="38"/>
  <c r="I368" i="38"/>
  <c r="I367" i="38"/>
  <c r="I366" i="38"/>
  <c r="I365" i="38"/>
  <c r="I364" i="38"/>
  <c r="I363" i="38"/>
  <c r="I362" i="38"/>
  <c r="I361" i="38"/>
  <c r="I360" i="38"/>
  <c r="I359" i="38"/>
  <c r="I358" i="38"/>
  <c r="I357" i="38"/>
  <c r="I356" i="38"/>
  <c r="I355" i="38"/>
  <c r="I354" i="38"/>
  <c r="I353" i="38"/>
  <c r="I352" i="38"/>
  <c r="I351" i="38"/>
  <c r="I350" i="38"/>
  <c r="I349" i="38"/>
  <c r="I348" i="38"/>
  <c r="I347" i="38"/>
  <c r="I346" i="38"/>
  <c r="I345" i="38"/>
  <c r="I344" i="38"/>
  <c r="I343" i="38"/>
  <c r="I342" i="38"/>
  <c r="I341" i="38"/>
  <c r="I340" i="38"/>
  <c r="I339" i="38"/>
  <c r="I338" i="38"/>
  <c r="I337" i="38"/>
  <c r="I336" i="38"/>
  <c r="I335" i="38"/>
  <c r="I334" i="38"/>
  <c r="I333" i="38"/>
  <c r="I332" i="38"/>
  <c r="I331" i="38"/>
  <c r="I330" i="38"/>
  <c r="I329" i="38"/>
  <c r="I328" i="38"/>
  <c r="I327" i="38"/>
  <c r="I326" i="38"/>
  <c r="I325" i="38"/>
  <c r="I324" i="38"/>
  <c r="I323" i="38"/>
  <c r="I322" i="38"/>
  <c r="I321" i="38"/>
  <c r="I320" i="38"/>
  <c r="I319" i="38"/>
  <c r="I318" i="38"/>
  <c r="I317" i="38"/>
  <c r="I316" i="38"/>
  <c r="I315" i="38"/>
  <c r="I314" i="38"/>
  <c r="I313" i="38"/>
  <c r="I312" i="38"/>
  <c r="I311" i="38"/>
  <c r="I310" i="38"/>
  <c r="I309" i="38"/>
  <c r="I308" i="38"/>
  <c r="I307" i="38"/>
  <c r="I306" i="38"/>
  <c r="I305" i="38"/>
  <c r="I304" i="38"/>
  <c r="I303" i="38"/>
  <c r="I302" i="38"/>
  <c r="I301" i="38"/>
  <c r="I300" i="38"/>
  <c r="I299" i="38"/>
  <c r="I298" i="38"/>
  <c r="I297" i="38"/>
  <c r="I296" i="38"/>
  <c r="I295" i="38"/>
  <c r="I294" i="38"/>
  <c r="I293" i="38"/>
  <c r="I292" i="38"/>
  <c r="I291" i="38"/>
  <c r="I290" i="38"/>
  <c r="I289" i="38"/>
  <c r="I288" i="38"/>
  <c r="I287" i="38"/>
  <c r="I286" i="38"/>
  <c r="I285" i="38"/>
  <c r="I284" i="38"/>
  <c r="I283" i="38"/>
  <c r="I282" i="38"/>
  <c r="I281" i="38"/>
  <c r="I280" i="38"/>
  <c r="I279" i="38"/>
  <c r="I278" i="38"/>
  <c r="I277" i="38"/>
  <c r="I276" i="38"/>
  <c r="I275" i="38"/>
  <c r="I274" i="38"/>
  <c r="I273" i="38"/>
  <c r="I272" i="38"/>
  <c r="I271" i="38"/>
  <c r="I270" i="38"/>
  <c r="I269" i="38"/>
  <c r="I268" i="38"/>
  <c r="I267" i="38"/>
  <c r="I266" i="38"/>
  <c r="I265" i="38"/>
  <c r="I264" i="38"/>
  <c r="I263" i="38"/>
  <c r="I262" i="38"/>
  <c r="I261" i="38"/>
  <c r="I260" i="38"/>
  <c r="I259" i="38"/>
  <c r="I258" i="38"/>
  <c r="I257" i="38"/>
  <c r="I256" i="38"/>
  <c r="I255" i="38"/>
  <c r="I254" i="38"/>
  <c r="I253" i="38"/>
  <c r="I252" i="38"/>
  <c r="I251" i="38"/>
  <c r="I250" i="38"/>
  <c r="I249" i="38"/>
  <c r="I248" i="38"/>
  <c r="I247" i="38"/>
  <c r="I246" i="38"/>
  <c r="I245" i="38"/>
  <c r="I244" i="38"/>
  <c r="I243" i="38"/>
  <c r="I242" i="38"/>
  <c r="I241" i="38"/>
  <c r="I240" i="38"/>
  <c r="I239" i="38"/>
  <c r="I238" i="38"/>
  <c r="I237" i="38"/>
  <c r="I236" i="38"/>
  <c r="I235" i="38"/>
  <c r="I234" i="38"/>
  <c r="I233" i="38"/>
  <c r="I232" i="38"/>
  <c r="I231" i="38"/>
  <c r="I230" i="38"/>
  <c r="I229" i="38"/>
  <c r="I228" i="38"/>
  <c r="I227" i="38"/>
  <c r="I226" i="38"/>
  <c r="I225" i="38"/>
  <c r="I224" i="38"/>
  <c r="I223" i="38"/>
  <c r="I222" i="38"/>
  <c r="I221" i="38"/>
  <c r="I220" i="38"/>
  <c r="I219" i="38"/>
  <c r="I218" i="38"/>
  <c r="I217" i="38"/>
  <c r="I216" i="38"/>
  <c r="I215" i="38"/>
  <c r="I214" i="38"/>
  <c r="I213" i="38"/>
  <c r="I212" i="38"/>
  <c r="I211" i="38"/>
  <c r="I210" i="38"/>
  <c r="I209" i="38"/>
  <c r="I208" i="38"/>
  <c r="I207" i="38"/>
  <c r="I206" i="38"/>
  <c r="I205" i="38"/>
  <c r="I204" i="38"/>
  <c r="I203" i="38"/>
  <c r="I202" i="38"/>
  <c r="I201" i="38"/>
  <c r="I200" i="38"/>
  <c r="I199" i="38"/>
  <c r="I198" i="38"/>
  <c r="I197" i="38"/>
  <c r="I196" i="38"/>
  <c r="I195" i="38"/>
  <c r="I194" i="38"/>
  <c r="I193" i="38"/>
  <c r="I192" i="38"/>
  <c r="I191" i="38"/>
  <c r="I190" i="38"/>
  <c r="I189" i="38"/>
  <c r="I188" i="38"/>
  <c r="I187" i="38"/>
  <c r="I186" i="38"/>
  <c r="I185" i="38"/>
  <c r="I184" i="38"/>
  <c r="I183" i="38"/>
  <c r="I182" i="38"/>
  <c r="I181" i="38"/>
  <c r="I180" i="38"/>
  <c r="I179" i="38"/>
  <c r="I178" i="38"/>
  <c r="I177" i="38"/>
  <c r="I176" i="38"/>
  <c r="I175" i="38"/>
  <c r="I174" i="38"/>
  <c r="I173" i="38"/>
  <c r="I172" i="38"/>
  <c r="I171" i="38"/>
  <c r="I170" i="38"/>
  <c r="I169" i="38"/>
  <c r="I168" i="38"/>
  <c r="I167" i="38"/>
  <c r="I166" i="38"/>
  <c r="I165" i="38"/>
  <c r="I164" i="38"/>
  <c r="I163" i="38"/>
  <c r="I162" i="38"/>
  <c r="I161" i="38"/>
  <c r="I160" i="38"/>
  <c r="I159" i="38"/>
  <c r="I158" i="38"/>
  <c r="I157" i="38"/>
  <c r="I156" i="38"/>
  <c r="I155" i="38"/>
  <c r="I154" i="38"/>
  <c r="I153" i="38"/>
  <c r="I152" i="38"/>
  <c r="I151" i="38"/>
  <c r="I150" i="38"/>
  <c r="I149" i="38"/>
  <c r="I148" i="38"/>
  <c r="I147" i="38"/>
  <c r="I146" i="38"/>
  <c r="I145" i="38"/>
  <c r="I144" i="38"/>
  <c r="I143" i="38"/>
  <c r="I142" i="38"/>
  <c r="I141" i="38"/>
  <c r="I140" i="38"/>
  <c r="I139" i="38"/>
  <c r="I138" i="38"/>
  <c r="I137" i="38"/>
  <c r="I136" i="38"/>
  <c r="I135" i="38"/>
  <c r="I134" i="38"/>
  <c r="I133" i="38"/>
  <c r="I132" i="38"/>
  <c r="I131" i="38"/>
  <c r="I130" i="38"/>
  <c r="I129" i="38"/>
  <c r="I128" i="38"/>
  <c r="I127" i="38"/>
  <c r="I126" i="38"/>
  <c r="I125" i="38"/>
  <c r="I124" i="38"/>
  <c r="I123" i="38"/>
  <c r="I122" i="38"/>
  <c r="I121" i="38"/>
  <c r="I120" i="38"/>
  <c r="I119" i="38"/>
  <c r="I118" i="38"/>
  <c r="I117" i="38"/>
  <c r="I116" i="38"/>
  <c r="I115" i="38"/>
  <c r="I114" i="38"/>
  <c r="I113" i="38"/>
  <c r="I112" i="38"/>
  <c r="I111" i="38"/>
  <c r="I110" i="38"/>
  <c r="I109" i="38"/>
  <c r="I108" i="38"/>
  <c r="I107" i="38"/>
  <c r="I106" i="38"/>
  <c r="I105" i="38"/>
  <c r="I104" i="38"/>
  <c r="I103" i="38"/>
  <c r="I102" i="38"/>
  <c r="I101" i="38"/>
  <c r="I100" i="38"/>
  <c r="I99" i="38"/>
  <c r="I98" i="38"/>
  <c r="I97" i="38"/>
  <c r="I96" i="38"/>
  <c r="I95" i="38"/>
  <c r="I94" i="38"/>
  <c r="I93" i="38"/>
  <c r="I92" i="38"/>
  <c r="I91" i="38"/>
  <c r="I90" i="38"/>
  <c r="I89" i="38"/>
  <c r="I88" i="38"/>
  <c r="I87" i="38"/>
  <c r="I86" i="38"/>
  <c r="I85" i="38"/>
  <c r="I84" i="38"/>
  <c r="I83" i="38"/>
  <c r="I82" i="38"/>
  <c r="I81" i="38"/>
  <c r="I80" i="38"/>
  <c r="I79" i="38"/>
  <c r="I78" i="38"/>
  <c r="I77" i="38"/>
  <c r="I76" i="38"/>
  <c r="I75" i="38"/>
  <c r="I74" i="38"/>
  <c r="I73" i="38"/>
  <c r="I72" i="38"/>
  <c r="I71" i="38"/>
  <c r="I70" i="38"/>
  <c r="I69" i="38"/>
  <c r="I68" i="38"/>
  <c r="I67" i="38"/>
  <c r="I66" i="38"/>
  <c r="I65" i="38"/>
  <c r="I64" i="38"/>
  <c r="I63" i="38"/>
  <c r="I62" i="38"/>
  <c r="I61" i="38"/>
  <c r="I60" i="38"/>
  <c r="I59" i="38"/>
  <c r="I58" i="38"/>
  <c r="I57" i="38"/>
  <c r="I56" i="38"/>
  <c r="I55" i="38"/>
  <c r="I54" i="38"/>
  <c r="I53" i="38"/>
  <c r="I52" i="38"/>
  <c r="I51" i="38"/>
  <c r="I50" i="38"/>
  <c r="I49" i="38"/>
  <c r="I48" i="38"/>
  <c r="I47" i="38"/>
  <c r="I46" i="38"/>
  <c r="I45" i="38"/>
  <c r="I44" i="38"/>
  <c r="I43" i="38"/>
  <c r="I42" i="38"/>
  <c r="I41" i="38"/>
  <c r="I40" i="38"/>
  <c r="I39" i="38"/>
  <c r="I38" i="38"/>
  <c r="I37" i="38"/>
  <c r="I36" i="38"/>
  <c r="I35" i="38"/>
  <c r="I34" i="38"/>
  <c r="I33" i="38"/>
  <c r="I32" i="38"/>
  <c r="I31" i="38"/>
  <c r="I30" i="38"/>
  <c r="I29" i="38"/>
  <c r="I28" i="38"/>
  <c r="I27" i="38"/>
  <c r="I26" i="38"/>
  <c r="I25" i="38"/>
  <c r="I24" i="38"/>
  <c r="I23" i="38"/>
  <c r="I22" i="38"/>
  <c r="I21" i="38"/>
  <c r="I20" i="38"/>
  <c r="I19" i="38"/>
  <c r="I18" i="38"/>
  <c r="I17" i="38"/>
  <c r="I16" i="38"/>
  <c r="I15" i="38"/>
  <c r="I14" i="38"/>
  <c r="I13" i="38"/>
  <c r="I12" i="38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31" i="37"/>
  <c r="F30" i="37"/>
  <c r="F29" i="37"/>
  <c r="F28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K102" i="35"/>
  <c r="K101" i="35"/>
  <c r="K100" i="35"/>
  <c r="K99" i="35"/>
  <c r="K98" i="35"/>
  <c r="K97" i="35"/>
  <c r="K96" i="35"/>
  <c r="K95" i="35"/>
  <c r="K94" i="35"/>
  <c r="K93" i="35"/>
  <c r="K92" i="35"/>
  <c r="K91" i="35"/>
  <c r="K90" i="35"/>
  <c r="K89" i="35"/>
  <c r="K88" i="35"/>
  <c r="K87" i="35"/>
  <c r="K86" i="35"/>
  <c r="K85" i="35"/>
  <c r="K84" i="35"/>
  <c r="K83" i="35"/>
  <c r="K82" i="35"/>
  <c r="K81" i="35"/>
  <c r="K80" i="35"/>
  <c r="K79" i="35"/>
  <c r="K78" i="35"/>
  <c r="K77" i="35"/>
  <c r="K76" i="35"/>
  <c r="K75" i="35"/>
  <c r="K74" i="35"/>
  <c r="K73" i="35"/>
  <c r="K72" i="35"/>
  <c r="K71" i="35"/>
  <c r="K70" i="35"/>
  <c r="K69" i="35"/>
  <c r="K68" i="35"/>
  <c r="K67" i="35"/>
  <c r="K66" i="35"/>
  <c r="K65" i="35"/>
  <c r="K64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P26" i="35" s="1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8" i="35"/>
  <c r="K27" i="35"/>
  <c r="Q26" i="35"/>
  <c r="K26" i="35"/>
  <c r="Q25" i="35"/>
  <c r="Q27" i="35" s="1"/>
  <c r="P25" i="35"/>
  <c r="K25" i="35"/>
  <c r="O19" i="35" s="1"/>
  <c r="Q24" i="35"/>
  <c r="K24" i="35"/>
  <c r="K23" i="35"/>
  <c r="K22" i="35"/>
  <c r="K21" i="35"/>
  <c r="K20" i="35"/>
  <c r="K19" i="35"/>
  <c r="K18" i="35"/>
  <c r="O18" i="35" s="1"/>
  <c r="K17" i="35"/>
  <c r="K16" i="35"/>
  <c r="K15" i="35"/>
  <c r="K14" i="35"/>
  <c r="O13" i="35"/>
  <c r="K13" i="35"/>
  <c r="O17" i="35" s="1"/>
  <c r="O20" i="35" s="1"/>
  <c r="O12" i="35"/>
  <c r="K12" i="35"/>
  <c r="G111" i="34"/>
  <c r="F111" i="34"/>
  <c r="G110" i="34"/>
  <c r="F110" i="34"/>
  <c r="G109" i="34"/>
  <c r="F109" i="34"/>
  <c r="G108" i="34"/>
  <c r="F108" i="34"/>
  <c r="G107" i="34"/>
  <c r="F107" i="34"/>
  <c r="G106" i="34"/>
  <c r="F106" i="34"/>
  <c r="G105" i="34"/>
  <c r="F105" i="34"/>
  <c r="G104" i="34"/>
  <c r="F104" i="34"/>
  <c r="G103" i="34"/>
  <c r="F103" i="34"/>
  <c r="G102" i="34"/>
  <c r="F102" i="34"/>
  <c r="G101" i="34"/>
  <c r="F101" i="34"/>
  <c r="G100" i="34"/>
  <c r="F100" i="34"/>
  <c r="G99" i="34"/>
  <c r="F99" i="34"/>
  <c r="G98" i="34"/>
  <c r="F98" i="34"/>
  <c r="G97" i="34"/>
  <c r="F97" i="34"/>
  <c r="G96" i="34"/>
  <c r="F96" i="34"/>
  <c r="G95" i="34"/>
  <c r="F95" i="34"/>
  <c r="G94" i="34"/>
  <c r="F94" i="34"/>
  <c r="G93" i="34"/>
  <c r="F93" i="34"/>
  <c r="G92" i="34"/>
  <c r="F92" i="34"/>
  <c r="G91" i="34"/>
  <c r="F91" i="34"/>
  <c r="G90" i="34"/>
  <c r="F90" i="34"/>
  <c r="G89" i="34"/>
  <c r="F89" i="34"/>
  <c r="G88" i="34"/>
  <c r="F88" i="34"/>
  <c r="G87" i="34"/>
  <c r="F87" i="34"/>
  <c r="G86" i="34"/>
  <c r="F86" i="34"/>
  <c r="G85" i="34"/>
  <c r="F85" i="34"/>
  <c r="G84" i="34"/>
  <c r="F84" i="34"/>
  <c r="G83" i="34"/>
  <c r="F83" i="34"/>
  <c r="G82" i="34"/>
  <c r="F82" i="34"/>
  <c r="G81" i="34"/>
  <c r="F81" i="34"/>
  <c r="G80" i="34"/>
  <c r="F80" i="34"/>
  <c r="G79" i="34"/>
  <c r="F79" i="34"/>
  <c r="G78" i="34"/>
  <c r="F78" i="34"/>
  <c r="G77" i="34"/>
  <c r="F77" i="34"/>
  <c r="G76" i="34"/>
  <c r="F76" i="34"/>
  <c r="G75" i="34"/>
  <c r="F75" i="34"/>
  <c r="G74" i="34"/>
  <c r="F74" i="34"/>
  <c r="G73" i="34"/>
  <c r="F73" i="34"/>
  <c r="G72" i="34"/>
  <c r="F72" i="34"/>
  <c r="G71" i="34"/>
  <c r="F71" i="34"/>
  <c r="G70" i="34"/>
  <c r="F70" i="34"/>
  <c r="G69" i="34"/>
  <c r="F69" i="34"/>
  <c r="G68" i="34"/>
  <c r="F68" i="34"/>
  <c r="G67" i="34"/>
  <c r="F67" i="34"/>
  <c r="G66" i="34"/>
  <c r="F66" i="34"/>
  <c r="G65" i="34"/>
  <c r="F65" i="34"/>
  <c r="G64" i="34"/>
  <c r="F64" i="34"/>
  <c r="G63" i="34"/>
  <c r="F63" i="34"/>
  <c r="G62" i="34"/>
  <c r="F62" i="34"/>
  <c r="G61" i="34"/>
  <c r="F61" i="34"/>
  <c r="G60" i="34"/>
  <c r="F60" i="34"/>
  <c r="G59" i="34"/>
  <c r="F59" i="34"/>
  <c r="G58" i="34"/>
  <c r="F58" i="34"/>
  <c r="G57" i="34"/>
  <c r="F57" i="34"/>
  <c r="G56" i="34"/>
  <c r="F56" i="34"/>
  <c r="G55" i="34"/>
  <c r="F55" i="34"/>
  <c r="G54" i="34"/>
  <c r="F54" i="34"/>
  <c r="G53" i="34"/>
  <c r="F53" i="34"/>
  <c r="G52" i="34"/>
  <c r="F52" i="34"/>
  <c r="G51" i="34"/>
  <c r="F51" i="34"/>
  <c r="G50" i="34"/>
  <c r="F50" i="34"/>
  <c r="G49" i="34"/>
  <c r="F49" i="34"/>
  <c r="G48" i="34"/>
  <c r="F48" i="34"/>
  <c r="G47" i="34"/>
  <c r="F47" i="34"/>
  <c r="G46" i="34"/>
  <c r="F46" i="34"/>
  <c r="G45" i="34"/>
  <c r="F45" i="34"/>
  <c r="G44" i="34"/>
  <c r="F44" i="34"/>
  <c r="G43" i="34"/>
  <c r="F43" i="34"/>
  <c r="G42" i="34"/>
  <c r="F42" i="34"/>
  <c r="G41" i="34"/>
  <c r="F41" i="34"/>
  <c r="G40" i="34"/>
  <c r="F40" i="34"/>
  <c r="G39" i="34"/>
  <c r="F39" i="34"/>
  <c r="G38" i="34"/>
  <c r="F38" i="34"/>
  <c r="G37" i="34"/>
  <c r="F37" i="34"/>
  <c r="G36" i="34"/>
  <c r="F36" i="34"/>
  <c r="G35" i="34"/>
  <c r="F35" i="34"/>
  <c r="G34" i="34"/>
  <c r="F34" i="34"/>
  <c r="G33" i="34"/>
  <c r="F33" i="34"/>
  <c r="G32" i="34"/>
  <c r="F32" i="34"/>
  <c r="G31" i="34"/>
  <c r="F31" i="34"/>
  <c r="G30" i="34"/>
  <c r="F30" i="34"/>
  <c r="G29" i="34"/>
  <c r="F29" i="34"/>
  <c r="G28" i="34"/>
  <c r="F28" i="34"/>
  <c r="G27" i="34"/>
  <c r="F27" i="34"/>
  <c r="G26" i="34"/>
  <c r="F26" i="34"/>
  <c r="G25" i="34"/>
  <c r="F25" i="34"/>
  <c r="G24" i="34"/>
  <c r="F24" i="34"/>
  <c r="G23" i="34"/>
  <c r="F23" i="34"/>
  <c r="G22" i="34"/>
  <c r="F22" i="34"/>
  <c r="G21" i="34"/>
  <c r="F21" i="34"/>
  <c r="G20" i="34"/>
  <c r="F20" i="34"/>
  <c r="G19" i="34"/>
  <c r="F19" i="34"/>
  <c r="G18" i="34"/>
  <c r="F18" i="34"/>
  <c r="G17" i="34"/>
  <c r="F17" i="34"/>
  <c r="G16" i="34"/>
  <c r="F16" i="34"/>
  <c r="G15" i="34"/>
  <c r="F15" i="34"/>
  <c r="G14" i="34"/>
  <c r="F14" i="34"/>
  <c r="G13" i="34"/>
  <c r="F13" i="34"/>
  <c r="G12" i="34"/>
  <c r="F12" i="34"/>
  <c r="F111" i="33"/>
  <c r="F110" i="33"/>
  <c r="F109" i="33"/>
  <c r="F108" i="33"/>
  <c r="F107" i="33"/>
  <c r="F106" i="33"/>
  <c r="F105" i="33"/>
  <c r="F104" i="33"/>
  <c r="F103" i="33"/>
  <c r="F102" i="33"/>
  <c r="F101" i="33"/>
  <c r="F100" i="33"/>
  <c r="F99" i="33"/>
  <c r="F98" i="33"/>
  <c r="F97" i="33"/>
  <c r="F96" i="33"/>
  <c r="F95" i="33"/>
  <c r="F94" i="33"/>
  <c r="F93" i="33"/>
  <c r="F92" i="33"/>
  <c r="F91" i="33"/>
  <c r="F90" i="33"/>
  <c r="F89" i="33"/>
  <c r="F88" i="33"/>
  <c r="F87" i="33"/>
  <c r="F86" i="33"/>
  <c r="F85" i="33"/>
  <c r="F84" i="33"/>
  <c r="F83" i="33"/>
  <c r="F82" i="33"/>
  <c r="F81" i="33"/>
  <c r="F80" i="33"/>
  <c r="F79" i="33"/>
  <c r="F78" i="33"/>
  <c r="F77" i="33"/>
  <c r="F76" i="33"/>
  <c r="F75" i="33"/>
  <c r="F74" i="33"/>
  <c r="F73" i="33"/>
  <c r="F72" i="33"/>
  <c r="F71" i="33"/>
  <c r="F70" i="33"/>
  <c r="F69" i="33"/>
  <c r="F68" i="33"/>
  <c r="F67" i="33"/>
  <c r="F66" i="33"/>
  <c r="F65" i="33"/>
  <c r="F64" i="33"/>
  <c r="F63" i="33"/>
  <c r="F62" i="33"/>
  <c r="F61" i="33"/>
  <c r="F60" i="33"/>
  <c r="F59" i="33"/>
  <c r="F58" i="33"/>
  <c r="F57" i="33"/>
  <c r="F56" i="33"/>
  <c r="F55" i="33"/>
  <c r="F54" i="33"/>
  <c r="F53" i="33"/>
  <c r="F52" i="33"/>
  <c r="F51" i="33"/>
  <c r="F50" i="33"/>
  <c r="F49" i="33"/>
  <c r="F48" i="33"/>
  <c r="F47" i="33"/>
  <c r="F46" i="33"/>
  <c r="F45" i="33"/>
  <c r="F44" i="33"/>
  <c r="F43" i="33"/>
  <c r="F42" i="33"/>
  <c r="F41" i="33"/>
  <c r="F40" i="33"/>
  <c r="F39" i="33"/>
  <c r="F38" i="33"/>
  <c r="F37" i="33"/>
  <c r="F36" i="33"/>
  <c r="F35" i="33"/>
  <c r="F34" i="33"/>
  <c r="F33" i="33"/>
  <c r="F32" i="33"/>
  <c r="F31" i="33"/>
  <c r="F30" i="33"/>
  <c r="F29" i="33"/>
  <c r="F28" i="33"/>
  <c r="F27" i="33"/>
  <c r="F26" i="33"/>
  <c r="F25" i="33"/>
  <c r="F24" i="33"/>
  <c r="F23" i="33"/>
  <c r="F22" i="33"/>
  <c r="F21" i="33"/>
  <c r="F20" i="33"/>
  <c r="F19" i="33"/>
  <c r="F18" i="33"/>
  <c r="F17" i="33"/>
  <c r="F16" i="33"/>
  <c r="F15" i="33"/>
  <c r="F14" i="33"/>
  <c r="H30" i="26"/>
  <c r="G30" i="26"/>
  <c r="H29" i="26"/>
  <c r="G29" i="26"/>
  <c r="H28" i="26"/>
  <c r="G28" i="26"/>
  <c r="H27" i="26"/>
  <c r="G27" i="26"/>
  <c r="H26" i="26"/>
  <c r="G26" i="26"/>
  <c r="H25" i="26"/>
  <c r="G25" i="26"/>
  <c r="H24" i="26"/>
  <c r="G24" i="26"/>
  <c r="H23" i="26"/>
  <c r="G23" i="26"/>
  <c r="H22" i="26"/>
  <c r="G22" i="26"/>
  <c r="H21" i="26"/>
  <c r="G21" i="26"/>
  <c r="H20" i="26"/>
  <c r="G20" i="26"/>
  <c r="H19" i="26"/>
  <c r="G19" i="26"/>
  <c r="H18" i="26"/>
  <c r="G18" i="26"/>
  <c r="H17" i="26"/>
  <c r="G17" i="26"/>
  <c r="H16" i="26"/>
  <c r="G16" i="26"/>
  <c r="H15" i="26"/>
  <c r="G15" i="26"/>
  <c r="H14" i="26"/>
  <c r="G14" i="26"/>
  <c r="H13" i="26"/>
  <c r="G13" i="26"/>
  <c r="H12" i="26"/>
  <c r="G12" i="26"/>
  <c r="H11" i="26"/>
  <c r="G11" i="26"/>
  <c r="H10" i="26"/>
  <c r="G10" i="26"/>
  <c r="H9" i="26"/>
  <c r="G9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O15" i="24"/>
  <c r="O14" i="24"/>
  <c r="O13" i="24"/>
  <c r="O12" i="24"/>
  <c r="O11" i="24"/>
  <c r="O10" i="24"/>
  <c r="O9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P24" i="35" l="1"/>
  <c r="P27" i="35" s="1"/>
  <c r="O16" i="24"/>
  <c r="K102" i="14"/>
  <c r="K101" i="14"/>
  <c r="K100" i="14"/>
  <c r="K99" i="14"/>
  <c r="K98" i="14"/>
  <c r="K97" i="14"/>
  <c r="K96" i="14"/>
  <c r="K95" i="14"/>
  <c r="K94" i="14"/>
  <c r="K93" i="14"/>
  <c r="K92" i="14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F30" i="5" l="1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</calcChain>
</file>

<file path=xl/sharedStrings.xml><?xml version="1.0" encoding="utf-8"?>
<sst xmlns="http://schemas.openxmlformats.org/spreadsheetml/2006/main" count="10469" uniqueCount="1207">
  <si>
    <t>ZADANIE 1</t>
  </si>
  <si>
    <t>Styczeń</t>
  </si>
  <si>
    <t>Luty</t>
  </si>
  <si>
    <t>Marzec</t>
  </si>
  <si>
    <t>Kwiecień</t>
  </si>
  <si>
    <t>Maj</t>
  </si>
  <si>
    <t>RAZEM</t>
  </si>
  <si>
    <t>W poniższej tabeli znajdują się ilości dni wolnych od pracy dla poszczególnych pracowników w kolejnych miesiącach.</t>
  </si>
  <si>
    <t>Czerwiec</t>
  </si>
  <si>
    <t>Lipiec</t>
  </si>
  <si>
    <t>Sierpień</t>
  </si>
  <si>
    <t>Wrzesień</t>
  </si>
  <si>
    <t>Październik</t>
  </si>
  <si>
    <t>Listopad</t>
  </si>
  <si>
    <t>Grudzień</t>
  </si>
  <si>
    <t>Pracownik</t>
  </si>
  <si>
    <t>A</t>
  </si>
  <si>
    <t>B</t>
  </si>
  <si>
    <t>C</t>
  </si>
  <si>
    <t>D</t>
  </si>
  <si>
    <t>E</t>
  </si>
  <si>
    <t>F</t>
  </si>
  <si>
    <t>G</t>
  </si>
  <si>
    <t>ZADANIE 2</t>
  </si>
  <si>
    <t>Data</t>
  </si>
  <si>
    <t>Produkt</t>
  </si>
  <si>
    <t>Cena jadnostkowa</t>
  </si>
  <si>
    <t>Ilość sztuk</t>
  </si>
  <si>
    <t>ołówki</t>
  </si>
  <si>
    <t>zeszyty</t>
  </si>
  <si>
    <t>pióra</t>
  </si>
  <si>
    <t>bloki tech</t>
  </si>
  <si>
    <t>korektory</t>
  </si>
  <si>
    <t>szpilki</t>
  </si>
  <si>
    <t>notatniki</t>
  </si>
  <si>
    <t>Wartość sprzedaży</t>
  </si>
  <si>
    <t>W poniższej tabeli znajduje się zestawienie sprzedaży we wrześniu 2020 roku, w osiedlowym sklepie z artykułami biurowymi.</t>
  </si>
  <si>
    <t>Dokonaj obliczeń wartości sprzedaży w każdej linii zaznaczonej zielonym kolorem.</t>
  </si>
  <si>
    <t>Następnie podsumuj łączną wartość sprzedaży dla całego miesiąca.</t>
  </si>
  <si>
    <t>ZADANIE 3</t>
  </si>
  <si>
    <t>Wartość sprzedaży EUR</t>
  </si>
  <si>
    <t>Wartość sprzedaży USD</t>
  </si>
  <si>
    <t>Poniższa tabela zawiera te same dane jakie były w zadaniu 2.</t>
  </si>
  <si>
    <t>Jednak tym razem należy obliczyć wartość sprzedaży w EUR oraz wartość sprzedaży w USD.</t>
  </si>
  <si>
    <t>Pomocnicze komórki z kursami walut znajdują się w kolumnie L</t>
  </si>
  <si>
    <t>Kurs EUR</t>
  </si>
  <si>
    <t>Kurs USD</t>
  </si>
  <si>
    <t>ZADANIE 4</t>
  </si>
  <si>
    <t>To zadanie dotyczy tworzenia list (serii) danych.</t>
  </si>
  <si>
    <t>Uzupełnij kolejne listy.</t>
  </si>
  <si>
    <t>Dni tygodnia</t>
  </si>
  <si>
    <t>Miesiące</t>
  </si>
  <si>
    <t>Liczby</t>
  </si>
  <si>
    <t>ZADANIE 5</t>
  </si>
  <si>
    <t>a) zawierać nazwy dni tygodnia</t>
  </si>
  <si>
    <t>b) numery dnia (od 1 do 30/31)</t>
  </si>
  <si>
    <t>c) Godziny (od 8 do 22)</t>
  </si>
  <si>
    <t>b) nazwy dni i godziny pogróbioną czcionką i wypełnioną kolorem</t>
  </si>
  <si>
    <t>c) wiersze z sobotami i niedzielami innym kolorem (np. szarym)</t>
  </si>
  <si>
    <t>a) nadaj odpowiednie obramowanie komórek</t>
  </si>
  <si>
    <t>1. Stwórz przykładowy kalendarz miesiąca. Kalendarz powinien:</t>
  </si>
  <si>
    <t>2. Nadaj kalendarzowi odpowiedni wygląd</t>
  </si>
  <si>
    <t>ZADANIE 6</t>
  </si>
  <si>
    <t>Nr</t>
  </si>
  <si>
    <t>Nazwisko</t>
  </si>
  <si>
    <t xml:space="preserve">Imię </t>
  </si>
  <si>
    <t>Wydział</t>
  </si>
  <si>
    <t>Turowska</t>
  </si>
  <si>
    <t>Lidia</t>
  </si>
  <si>
    <t>w1</t>
  </si>
  <si>
    <t>K</t>
  </si>
  <si>
    <t>Cichocka</t>
  </si>
  <si>
    <t>Monika</t>
  </si>
  <si>
    <t>Gontarek</t>
  </si>
  <si>
    <t>Jadwiga</t>
  </si>
  <si>
    <t>Tarka</t>
  </si>
  <si>
    <t>Edyta</t>
  </si>
  <si>
    <t>w2</t>
  </si>
  <si>
    <t>Zuchara</t>
  </si>
  <si>
    <t>Iwona</t>
  </si>
  <si>
    <t>w3</t>
  </si>
  <si>
    <t>Byszewska</t>
  </si>
  <si>
    <t>Anna</t>
  </si>
  <si>
    <t xml:space="preserve">Domaradzki </t>
  </si>
  <si>
    <t>Mariusz</t>
  </si>
  <si>
    <t>M</t>
  </si>
  <si>
    <t>Gąsiorowski</t>
  </si>
  <si>
    <t>Artur</t>
  </si>
  <si>
    <t>Graczyk</t>
  </si>
  <si>
    <t>Elżbieta</t>
  </si>
  <si>
    <t>Chorzewska</t>
  </si>
  <si>
    <t>Barbara</t>
  </si>
  <si>
    <t>w4</t>
  </si>
  <si>
    <t>Gawryluk</t>
  </si>
  <si>
    <t>Joanna</t>
  </si>
  <si>
    <t>w5</t>
  </si>
  <si>
    <t>Joachim</t>
  </si>
  <si>
    <t>Magdalena</t>
  </si>
  <si>
    <t>Osipowicz</t>
  </si>
  <si>
    <t>Wioletta</t>
  </si>
  <si>
    <t>Bałdyga</t>
  </si>
  <si>
    <t xml:space="preserve">Chludzińska </t>
  </si>
  <si>
    <t>Małgorzata</t>
  </si>
  <si>
    <t xml:space="preserve">Ircha </t>
  </si>
  <si>
    <t xml:space="preserve">Wiśniewska </t>
  </si>
  <si>
    <t>Halina</t>
  </si>
  <si>
    <t>Trzaska</t>
  </si>
  <si>
    <t>Aleksandra</t>
  </si>
  <si>
    <t>Wolf</t>
  </si>
  <si>
    <t>Katarzyna</t>
  </si>
  <si>
    <t>Bromke</t>
  </si>
  <si>
    <t>Agnieszka</t>
  </si>
  <si>
    <t>Jeleń</t>
  </si>
  <si>
    <t>Kamińska</t>
  </si>
  <si>
    <t>Dorota</t>
  </si>
  <si>
    <t>Burdanowska</t>
  </si>
  <si>
    <t>Doliński</t>
  </si>
  <si>
    <t>Andrzej</t>
  </si>
  <si>
    <t>Przybylska</t>
  </si>
  <si>
    <t>Jolanta</t>
  </si>
  <si>
    <t>Drzewiecki</t>
  </si>
  <si>
    <t>Mirosław</t>
  </si>
  <si>
    <t>Dolas</t>
  </si>
  <si>
    <t>Malkowicz</t>
  </si>
  <si>
    <t>Bzowicka</t>
  </si>
  <si>
    <t>Blich</t>
  </si>
  <si>
    <t>Filoński</t>
  </si>
  <si>
    <t>Ciska</t>
  </si>
  <si>
    <t>Baler</t>
  </si>
  <si>
    <t>Turkowska</t>
  </si>
  <si>
    <t>Cichecka</t>
  </si>
  <si>
    <t>Gontarska</t>
  </si>
  <si>
    <t>Tarkowska</t>
  </si>
  <si>
    <t>Zucharan</t>
  </si>
  <si>
    <t>Boryszewska</t>
  </si>
  <si>
    <t xml:space="preserve">Domeralski </t>
  </si>
  <si>
    <t>Gąsior</t>
  </si>
  <si>
    <t>Graczykowicz</t>
  </si>
  <si>
    <t>Chyżna</t>
  </si>
  <si>
    <t>Gawrylczuk</t>
  </si>
  <si>
    <t>Joachimska</t>
  </si>
  <si>
    <t>Osipow</t>
  </si>
  <si>
    <t>Sałdyga</t>
  </si>
  <si>
    <t xml:space="preserve">Chudzińska </t>
  </si>
  <si>
    <t xml:space="preserve">Irchanowicz </t>
  </si>
  <si>
    <t>Trzaskalska</t>
  </si>
  <si>
    <t>Bromka</t>
  </si>
  <si>
    <t>Bichnowski</t>
  </si>
  <si>
    <t>Jan</t>
  </si>
  <si>
    <t>Falkowski</t>
  </si>
  <si>
    <t>Zbigniew</t>
  </si>
  <si>
    <t>Nicinska</t>
  </si>
  <si>
    <t>Ficzak</t>
  </si>
  <si>
    <t>Molgat</t>
  </si>
  <si>
    <t>Irena</t>
  </si>
  <si>
    <t>Domżał</t>
  </si>
  <si>
    <t>Irmigiusz</t>
  </si>
  <si>
    <t>Kolanko</t>
  </si>
  <si>
    <t>Ewa</t>
  </si>
  <si>
    <t>Krzaska</t>
  </si>
  <si>
    <t>Michnowicz</t>
  </si>
  <si>
    <t>Minotaj</t>
  </si>
  <si>
    <t>Dubowicz</t>
  </si>
  <si>
    <t>Marian</t>
  </si>
  <si>
    <t>Amanowicz</t>
  </si>
  <si>
    <t>Kot</t>
  </si>
  <si>
    <t>Bilewicz</t>
  </si>
  <si>
    <t>Wołodyjowski</t>
  </si>
  <si>
    <t>Michał</t>
  </si>
  <si>
    <t>Kmicic</t>
  </si>
  <si>
    <t>Zagłoba</t>
  </si>
  <si>
    <t>Onufry</t>
  </si>
  <si>
    <t>Drochojowska</t>
  </si>
  <si>
    <t>Krystyna</t>
  </si>
  <si>
    <t>Jeziorkowska</t>
  </si>
  <si>
    <t>Borzobohata</t>
  </si>
  <si>
    <t>Bohun</t>
  </si>
  <si>
    <t>Jerzy</t>
  </si>
  <si>
    <t>Biały</t>
  </si>
  <si>
    <t>Nowator</t>
  </si>
  <si>
    <t>Koleba</t>
  </si>
  <si>
    <t>Internowski</t>
  </si>
  <si>
    <t>Wiesław</t>
  </si>
  <si>
    <t>Kotek</t>
  </si>
  <si>
    <t>Henryka</t>
  </si>
  <si>
    <t>Płocki</t>
  </si>
  <si>
    <t>Hołda</t>
  </si>
  <si>
    <t>Arłamow</t>
  </si>
  <si>
    <t>Dariusz</t>
  </si>
  <si>
    <t>Kostkowicz</t>
  </si>
  <si>
    <t>Borowicz</t>
  </si>
  <si>
    <t>Kotow</t>
  </si>
  <si>
    <t>Gołdap</t>
  </si>
  <si>
    <t>Miruńska</t>
  </si>
  <si>
    <t>Chełmońska</t>
  </si>
  <si>
    <t>Ochęduszko</t>
  </si>
  <si>
    <t>Krzysztof</t>
  </si>
  <si>
    <t>Bielska</t>
  </si>
  <si>
    <t>Ugodowicz</t>
  </si>
  <si>
    <t>Wierzbowski</t>
  </si>
  <si>
    <t>Ireneusz</t>
  </si>
  <si>
    <t>Kowalski</t>
  </si>
  <si>
    <t>Nowak</t>
  </si>
  <si>
    <t>Kowalewicz</t>
  </si>
  <si>
    <t>Kawalerowicz</t>
  </si>
  <si>
    <t>Julian</t>
  </si>
  <si>
    <t>Ochocki</t>
  </si>
  <si>
    <t>Bracka</t>
  </si>
  <si>
    <t>Aldona</t>
  </si>
  <si>
    <t>Kaleta</t>
  </si>
  <si>
    <t>Tomasz</t>
  </si>
  <si>
    <t>Aleksander</t>
  </si>
  <si>
    <t>Przybylski</t>
  </si>
  <si>
    <t>Drzewiecka</t>
  </si>
  <si>
    <t>Filońska</t>
  </si>
  <si>
    <t>Turkowski</t>
  </si>
  <si>
    <t>Domeralska</t>
  </si>
  <si>
    <t>Bichnowska</t>
  </si>
  <si>
    <t>Nicinski</t>
  </si>
  <si>
    <t>Drochojowski</t>
  </si>
  <si>
    <t>Płocka</t>
  </si>
  <si>
    <t>Bielski</t>
  </si>
  <si>
    <t>Bracki</t>
  </si>
  <si>
    <t>Agata</t>
  </si>
  <si>
    <t>w6</t>
  </si>
  <si>
    <t>Damian</t>
  </si>
  <si>
    <t>Voit</t>
  </si>
  <si>
    <t>Alfred</t>
  </si>
  <si>
    <t>Premia kwartalna</t>
  </si>
  <si>
    <t>Wynagrodzenie podstawowe</t>
  </si>
  <si>
    <t>Wynagrodzenie łączne</t>
  </si>
  <si>
    <t>233.66</t>
  </si>
  <si>
    <t>757.12</t>
  </si>
  <si>
    <t>978.13</t>
  </si>
  <si>
    <t>1052.14</t>
  </si>
  <si>
    <t>6008.15</t>
  </si>
  <si>
    <t>304.16</t>
  </si>
  <si>
    <t>7970.17</t>
  </si>
  <si>
    <t>7247.18</t>
  </si>
  <si>
    <t>6207.19</t>
  </si>
  <si>
    <t>6967.2</t>
  </si>
  <si>
    <t>841.21</t>
  </si>
  <si>
    <t>2194.22</t>
  </si>
  <si>
    <t>2507.23</t>
  </si>
  <si>
    <t>2802.24</t>
  </si>
  <si>
    <t>2546.25</t>
  </si>
  <si>
    <t>679.26</t>
  </si>
  <si>
    <t>2810.27</t>
  </si>
  <si>
    <t>1168.28</t>
  </si>
  <si>
    <t>3967.29</t>
  </si>
  <si>
    <t>8340.3</t>
  </si>
  <si>
    <t>6064.31</t>
  </si>
  <si>
    <t>8237.32</t>
  </si>
  <si>
    <t>7955.33</t>
  </si>
  <si>
    <t>1987.34</t>
  </si>
  <si>
    <t>856.35</t>
  </si>
  <si>
    <t>315.36</t>
  </si>
  <si>
    <t>1721.37</t>
  </si>
  <si>
    <t>5491.38</t>
  </si>
  <si>
    <t>1579.39</t>
  </si>
  <si>
    <t>4092.4</t>
  </si>
  <si>
    <t>2919.41</t>
  </si>
  <si>
    <t>7046.42</t>
  </si>
  <si>
    <t>6997.43</t>
  </si>
  <si>
    <t>4785.44</t>
  </si>
  <si>
    <t>1729.45</t>
  </si>
  <si>
    <t>1895.46</t>
  </si>
  <si>
    <t>2753.47</t>
  </si>
  <si>
    <t>1467.48</t>
  </si>
  <si>
    <t>7676.49</t>
  </si>
  <si>
    <t>2824.5</t>
  </si>
  <si>
    <t>1107.51</t>
  </si>
  <si>
    <t>2698.52</t>
  </si>
  <si>
    <t>511.53</t>
  </si>
  <si>
    <t>3059.54</t>
  </si>
  <si>
    <t>5010.55</t>
  </si>
  <si>
    <t>4923.56</t>
  </si>
  <si>
    <t>778.57</t>
  </si>
  <si>
    <t>5683.58</t>
  </si>
  <si>
    <t>7180.59</t>
  </si>
  <si>
    <t>4160.6</t>
  </si>
  <si>
    <t>1940.61</t>
  </si>
  <si>
    <t>7343.62</t>
  </si>
  <si>
    <t>7826.63</t>
  </si>
  <si>
    <t>1053.64</t>
  </si>
  <si>
    <t>3733.65</t>
  </si>
  <si>
    <t>6438.66</t>
  </si>
  <si>
    <t>7095.67</t>
  </si>
  <si>
    <t>2665.68</t>
  </si>
  <si>
    <t>3066.69</t>
  </si>
  <si>
    <t>7797.7</t>
  </si>
  <si>
    <t>7620.71</t>
  </si>
  <si>
    <t>302.72</t>
  </si>
  <si>
    <t>6406.73</t>
  </si>
  <si>
    <t>2540.74</t>
  </si>
  <si>
    <t>3696.75</t>
  </si>
  <si>
    <t>1613.76</t>
  </si>
  <si>
    <t>1287.77</t>
  </si>
  <si>
    <t>3926.78</t>
  </si>
  <si>
    <t>5701.79</t>
  </si>
  <si>
    <t>6979.8</t>
  </si>
  <si>
    <t>2133.81</t>
  </si>
  <si>
    <t>338.82</t>
  </si>
  <si>
    <t>2178.83</t>
  </si>
  <si>
    <t>974.84</t>
  </si>
  <si>
    <t>7573.85</t>
  </si>
  <si>
    <t>7722.86</t>
  </si>
  <si>
    <t>1386.87</t>
  </si>
  <si>
    <t>7809.88</t>
  </si>
  <si>
    <t>6328.89</t>
  </si>
  <si>
    <t>4121.9</t>
  </si>
  <si>
    <t>1933.91</t>
  </si>
  <si>
    <t>1887.92</t>
  </si>
  <si>
    <t>712.93</t>
  </si>
  <si>
    <t>2340.94</t>
  </si>
  <si>
    <t>2497.95</t>
  </si>
  <si>
    <t>7219.96</t>
  </si>
  <si>
    <t>579.97</t>
  </si>
  <si>
    <t>5093.98</t>
  </si>
  <si>
    <t>5602.99</t>
  </si>
  <si>
    <t>1675.01</t>
  </si>
  <si>
    <t>4605.02</t>
  </si>
  <si>
    <t>7416.03</t>
  </si>
  <si>
    <t>1985.04</t>
  </si>
  <si>
    <t>6793.05</t>
  </si>
  <si>
    <t>6280.06</t>
  </si>
  <si>
    <t>4081.07</t>
  </si>
  <si>
    <t>1897.08</t>
  </si>
  <si>
    <t>2776.09</t>
  </si>
  <si>
    <t>1124.1</t>
  </si>
  <si>
    <t>2431.11</t>
  </si>
  <si>
    <t>3569.12</t>
  </si>
  <si>
    <t>3562.13</t>
  </si>
  <si>
    <t>2719.14</t>
  </si>
  <si>
    <t>5721.15</t>
  </si>
  <si>
    <t>3310.16</t>
  </si>
  <si>
    <t>4643.17</t>
  </si>
  <si>
    <t>4196.18</t>
  </si>
  <si>
    <t>8508.19</t>
  </si>
  <si>
    <t>7833.2</t>
  </si>
  <si>
    <t>6115.21</t>
  </si>
  <si>
    <t>1845.22</t>
  </si>
  <si>
    <t>1341.23</t>
  </si>
  <si>
    <t>7501.24</t>
  </si>
  <si>
    <t>8338.25</t>
  </si>
  <si>
    <t>4599.26</t>
  </si>
  <si>
    <t>761.27</t>
  </si>
  <si>
    <t>3737.28</t>
  </si>
  <si>
    <t>5557.29</t>
  </si>
  <si>
    <t>3695.3</t>
  </si>
  <si>
    <t>2339.31</t>
  </si>
  <si>
    <t>324.32</t>
  </si>
  <si>
    <t>6101.33</t>
  </si>
  <si>
    <t>1912.34</t>
  </si>
  <si>
    <t>8077.35</t>
  </si>
  <si>
    <t>1276.36</t>
  </si>
  <si>
    <t>2943.37</t>
  </si>
  <si>
    <t>6261.38</t>
  </si>
  <si>
    <t>3361.39</t>
  </si>
  <si>
    <t>2328.4</t>
  </si>
  <si>
    <t>3075.41</t>
  </si>
  <si>
    <t>3183.42</t>
  </si>
  <si>
    <t>4049.43</t>
  </si>
  <si>
    <t>3402.44</t>
  </si>
  <si>
    <t>1731.45</t>
  </si>
  <si>
    <t>1393.46</t>
  </si>
  <si>
    <t>735.47</t>
  </si>
  <si>
    <t>2071.48</t>
  </si>
  <si>
    <t>5320.49</t>
  </si>
  <si>
    <t>3622.5</t>
  </si>
  <si>
    <t>6594.51</t>
  </si>
  <si>
    <t>4086.52</t>
  </si>
  <si>
    <t>6751.53</t>
  </si>
  <si>
    <t>5687.54</t>
  </si>
  <si>
    <t>5255.55</t>
  </si>
  <si>
    <t>620.56</t>
  </si>
  <si>
    <t>5634.57</t>
  </si>
  <si>
    <t>8427.58</t>
  </si>
  <si>
    <t>4246.59</t>
  </si>
  <si>
    <t>3768.6</t>
  </si>
  <si>
    <t>5288.61</t>
  </si>
  <si>
    <t>4930.62</t>
  </si>
  <si>
    <t>1875.63</t>
  </si>
  <si>
    <t>3354.64</t>
  </si>
  <si>
    <t>7054.65</t>
  </si>
  <si>
    <t>2791.66</t>
  </si>
  <si>
    <t>2488.67</t>
  </si>
  <si>
    <t>1855.68</t>
  </si>
  <si>
    <t>2589.69</t>
  </si>
  <si>
    <t>7617.7</t>
  </si>
  <si>
    <t>2025.71</t>
  </si>
  <si>
    <t>611.72</t>
  </si>
  <si>
    <t>3612.73</t>
  </si>
  <si>
    <t>3291.74</t>
  </si>
  <si>
    <t>2927.75</t>
  </si>
  <si>
    <t>6184.76</t>
  </si>
  <si>
    <t>1966.77</t>
  </si>
  <si>
    <t>4288.78</t>
  </si>
  <si>
    <t>640.79</t>
  </si>
  <si>
    <t>226.8</t>
  </si>
  <si>
    <t>5826.81</t>
  </si>
  <si>
    <t>5524.82</t>
  </si>
  <si>
    <t>5309.83</t>
  </si>
  <si>
    <t>4238.84</t>
  </si>
  <si>
    <t>6358.85</t>
  </si>
  <si>
    <t>7060.86</t>
  </si>
  <si>
    <t>841.87</t>
  </si>
  <si>
    <t>3216.88</t>
  </si>
  <si>
    <t>8278.89</t>
  </si>
  <si>
    <t>6223.9</t>
  </si>
  <si>
    <t>6343.91</t>
  </si>
  <si>
    <t>7388.92</t>
  </si>
  <si>
    <t>4772.93</t>
  </si>
  <si>
    <t>1748.94</t>
  </si>
  <si>
    <t>5861.95</t>
  </si>
  <si>
    <t>3270.96</t>
  </si>
  <si>
    <t>3703.97</t>
  </si>
  <si>
    <t>8518.98</t>
  </si>
  <si>
    <t>1499.99</t>
  </si>
  <si>
    <t>7819.01</t>
  </si>
  <si>
    <t>7066.02</t>
  </si>
  <si>
    <t>7174.03</t>
  </si>
  <si>
    <t>6014.04</t>
  </si>
  <si>
    <t>2484.05</t>
  </si>
  <si>
    <t>3780.06</t>
  </si>
  <si>
    <t>2928.07</t>
  </si>
  <si>
    <t>1407.08</t>
  </si>
  <si>
    <t>2232.09</t>
  </si>
  <si>
    <t>861.1</t>
  </si>
  <si>
    <t>3907.11</t>
  </si>
  <si>
    <t>3699.12</t>
  </si>
  <si>
    <t>Poniższa tabela zawiera listę płac za wybrany miesiąc.</t>
  </si>
  <si>
    <t>Oblicz wynagrodzenie łączne dla każdego pracownika sumując premię kwartalną i wynagrodzenie podstawowe.</t>
  </si>
  <si>
    <t>W przykładku błędów, spróbuj znaleźć rozwiązanie</t>
  </si>
  <si>
    <t>ZADANIE 7</t>
  </si>
  <si>
    <t>Poniższa tabela zawiera listę płac za wybrany miesiąc (jak w poprzednim zadaniu numer 6)</t>
  </si>
  <si>
    <t>1. Posortuj tabelę rosnąco względem wynagrodzenia podstawowego</t>
  </si>
  <si>
    <t>Numer zadania</t>
  </si>
  <si>
    <t>Poziom trudności</t>
  </si>
  <si>
    <t>Komentarz</t>
  </si>
  <si>
    <t>Łatwy</t>
  </si>
  <si>
    <t>Średni</t>
  </si>
  <si>
    <t>Trudny</t>
  </si>
  <si>
    <t>Sumowanie</t>
  </si>
  <si>
    <t>Obliczanie wartości</t>
  </si>
  <si>
    <t>Obliczanie wartości w walucie</t>
  </si>
  <si>
    <t>Listy (serie) danych</t>
  </si>
  <si>
    <t>Kalendarz miesiąca (formatowanie komórek)</t>
  </si>
  <si>
    <t>Znajdź i zamień</t>
  </si>
  <si>
    <t>Sortowanie i filtrowanie</t>
  </si>
  <si>
    <t>Stanisław</t>
  </si>
  <si>
    <t>Matusiak</t>
  </si>
  <si>
    <t>Kozłowska</t>
  </si>
  <si>
    <t>Zielińska</t>
  </si>
  <si>
    <t>Jaczewski</t>
  </si>
  <si>
    <t>Tatarka</t>
  </si>
  <si>
    <t>Radosław</t>
  </si>
  <si>
    <t>Awsiukiewicz</t>
  </si>
  <si>
    <t>Zabłocka</t>
  </si>
  <si>
    <t>Kujawa</t>
  </si>
  <si>
    <t>Marcin</t>
  </si>
  <si>
    <t>Dąbrowski</t>
  </si>
  <si>
    <t>Stanisława</t>
  </si>
  <si>
    <t>Kwiatkowska</t>
  </si>
  <si>
    <t>Matysiak</t>
  </si>
  <si>
    <t>Olender</t>
  </si>
  <si>
    <t>Gabriela</t>
  </si>
  <si>
    <t>Lis</t>
  </si>
  <si>
    <t>Hanna</t>
  </si>
  <si>
    <t>Kacprzak</t>
  </si>
  <si>
    <t>Robert</t>
  </si>
  <si>
    <t>Wasielewski</t>
  </si>
  <si>
    <t>Rafał</t>
  </si>
  <si>
    <t>Kłos</t>
  </si>
  <si>
    <t>Renata</t>
  </si>
  <si>
    <t>Osmolak</t>
  </si>
  <si>
    <t>Marta</t>
  </si>
  <si>
    <t>Boczek</t>
  </si>
  <si>
    <t>Boczkowska</t>
  </si>
  <si>
    <t>Włodarska</t>
  </si>
  <si>
    <t>Sylwia</t>
  </si>
  <si>
    <t>Matacz</t>
  </si>
  <si>
    <t>Bulas</t>
  </si>
  <si>
    <t>Justyna</t>
  </si>
  <si>
    <t>Kamil</t>
  </si>
  <si>
    <t>Lewandowski</t>
  </si>
  <si>
    <t>Filipiak</t>
  </si>
  <si>
    <t>Tomaszewska</t>
  </si>
  <si>
    <t>Aneta</t>
  </si>
  <si>
    <t>Strzelczyk</t>
  </si>
  <si>
    <t>Marchewka</t>
  </si>
  <si>
    <t>Sławiński</t>
  </si>
  <si>
    <t>Podwójcik</t>
  </si>
  <si>
    <t>Daniel</t>
  </si>
  <si>
    <t>Majerkiewicz</t>
  </si>
  <si>
    <t>Puchała</t>
  </si>
  <si>
    <t>Rojewska</t>
  </si>
  <si>
    <t>Sławomir</t>
  </si>
  <si>
    <t>Gruszecki</t>
  </si>
  <si>
    <t>Karolina</t>
  </si>
  <si>
    <t>Pawelec</t>
  </si>
  <si>
    <t>Charaziński</t>
  </si>
  <si>
    <t>Marzena</t>
  </si>
  <si>
    <t>Hutorowicz</t>
  </si>
  <si>
    <t>Felczak</t>
  </si>
  <si>
    <t>Żaneta</t>
  </si>
  <si>
    <t>Dubielecka</t>
  </si>
  <si>
    <t>Papiernik</t>
  </si>
  <si>
    <t>Paweł</t>
  </si>
  <si>
    <t>Wesołowski</t>
  </si>
  <si>
    <t>Goreń</t>
  </si>
  <si>
    <t>Sebastian</t>
  </si>
  <si>
    <t>Gajda</t>
  </si>
  <si>
    <t>Karasek</t>
  </si>
  <si>
    <t>Arutyunyan</t>
  </si>
  <si>
    <t>Urbańska</t>
  </si>
  <si>
    <t>Wachowska</t>
  </si>
  <si>
    <t>Cybulski</t>
  </si>
  <si>
    <t>Kowalec</t>
  </si>
  <si>
    <t>Żak</t>
  </si>
  <si>
    <t>Kałęcka</t>
  </si>
  <si>
    <t>Buczek</t>
  </si>
  <si>
    <t>Offerczak</t>
  </si>
  <si>
    <t>Jakubowski</t>
  </si>
  <si>
    <t>Zygmunciak</t>
  </si>
  <si>
    <t>Ewelina</t>
  </si>
  <si>
    <t>Rydel</t>
  </si>
  <si>
    <t>Szymańska</t>
  </si>
  <si>
    <t>Piotr</t>
  </si>
  <si>
    <t>Matela</t>
  </si>
  <si>
    <t>Komenda</t>
  </si>
  <si>
    <t>Konrad</t>
  </si>
  <si>
    <t>Deka</t>
  </si>
  <si>
    <t>Ostaszewski</t>
  </si>
  <si>
    <t>Nitek</t>
  </si>
  <si>
    <t>Maryla</t>
  </si>
  <si>
    <t>Szumacher</t>
  </si>
  <si>
    <t>Adam</t>
  </si>
  <si>
    <t>Sieklicki</t>
  </si>
  <si>
    <t>Machała</t>
  </si>
  <si>
    <t>Sankowski</t>
  </si>
  <si>
    <t>Kaczmarczyk</t>
  </si>
  <si>
    <t>Bogucka</t>
  </si>
  <si>
    <t>Alicja</t>
  </si>
  <si>
    <t>Wróblewska</t>
  </si>
  <si>
    <t>Martyniak- Znajek</t>
  </si>
  <si>
    <t>Krzemiński</t>
  </si>
  <si>
    <t>Marek</t>
  </si>
  <si>
    <t>Wojciechowski</t>
  </si>
  <si>
    <t>Matczak</t>
  </si>
  <si>
    <t>Borowiec</t>
  </si>
  <si>
    <t>Arkadiusz</t>
  </si>
  <si>
    <t>Oskiera</t>
  </si>
  <si>
    <t>Beata</t>
  </si>
  <si>
    <t>Dębska</t>
  </si>
  <si>
    <t>Martyna</t>
  </si>
  <si>
    <t>Jachowicz</t>
  </si>
  <si>
    <t>Zdanowska</t>
  </si>
  <si>
    <t>Dębski</t>
  </si>
  <si>
    <t>Makowska</t>
  </si>
  <si>
    <t>Wieczorkowski</t>
  </si>
  <si>
    <t>Wawer</t>
  </si>
  <si>
    <t>Łukasz</t>
  </si>
  <si>
    <t>Gałaj</t>
  </si>
  <si>
    <t>Lewandowska</t>
  </si>
  <si>
    <t>Zagajewski</t>
  </si>
  <si>
    <t>Rozdżestwieński</t>
  </si>
  <si>
    <t>Rembiejewski</t>
  </si>
  <si>
    <t>Orzechowski</t>
  </si>
  <si>
    <t xml:space="preserve">Podczaska </t>
  </si>
  <si>
    <t>Wasilewska</t>
  </si>
  <si>
    <t>Małecki</t>
  </si>
  <si>
    <t>Banaszczak</t>
  </si>
  <si>
    <t>Kussman</t>
  </si>
  <si>
    <t>Jarosław</t>
  </si>
  <si>
    <t>Przybytniowski</t>
  </si>
  <si>
    <t>Data zatrudnienia</t>
  </si>
  <si>
    <t>Długość zatrudnienia</t>
  </si>
  <si>
    <t>ZADANIE 8</t>
  </si>
  <si>
    <t>Poniższa tabela zawiera listę pracowników zatrudnionych w danym zakładzie pracy.</t>
  </si>
  <si>
    <t>Oblicz długość zatrudnienia każdego pracownika (w latach). Za bazową datę przyjmij aktualny dzień.</t>
  </si>
  <si>
    <t>Operacje na datach - stać pracy</t>
  </si>
  <si>
    <t>Tym razem za pomocą formuł uzyskaj informację na temat:</t>
  </si>
  <si>
    <t>a) roku zatrudnienia każdej z osób</t>
  </si>
  <si>
    <t>b) miesiąca zatrudnienia każdej z osób (miesiąc powinien być w formacie słownym tj. np. dla daty 01.01.2011 - "styczeń")</t>
  </si>
  <si>
    <t>ZADANIE 9</t>
  </si>
  <si>
    <t>Rok zatrudnienia</t>
  </si>
  <si>
    <t>Miesiąc zatrudnienia</t>
  </si>
  <si>
    <t>Operacje na datach - rok i miesiąc zatrudnienia</t>
  </si>
  <si>
    <t>Nazwa producenta</t>
  </si>
  <si>
    <t>Miesiąc zamówienia</t>
  </si>
  <si>
    <t>Nazwa artykułu</t>
  </si>
  <si>
    <t>Konsument</t>
  </si>
  <si>
    <t>Rodzaj materiału</t>
  </si>
  <si>
    <t>Rozmiar</t>
  </si>
  <si>
    <t>Liczba sztuk</t>
  </si>
  <si>
    <t>Kolor</t>
  </si>
  <si>
    <t>Cena jednostkowa</t>
  </si>
  <si>
    <t>Wartość</t>
  </si>
  <si>
    <t>garnitur</t>
  </si>
  <si>
    <t>wełna</t>
  </si>
  <si>
    <t>granat</t>
  </si>
  <si>
    <t>beż</t>
  </si>
  <si>
    <t>szary</t>
  </si>
  <si>
    <t>elana</t>
  </si>
  <si>
    <t>bawełna</t>
  </si>
  <si>
    <t>brąz</t>
  </si>
  <si>
    <t>spodnie</t>
  </si>
  <si>
    <t>tropik</t>
  </si>
  <si>
    <t>popiel</t>
  </si>
  <si>
    <t>marynarka</t>
  </si>
  <si>
    <t>kostium</t>
  </si>
  <si>
    <t>garsonka</t>
  </si>
  <si>
    <t>błękit</t>
  </si>
  <si>
    <t>czerń</t>
  </si>
  <si>
    <t>żorżeta</t>
  </si>
  <si>
    <t>róż</t>
  </si>
  <si>
    <t>spódnica</t>
  </si>
  <si>
    <t>ZADANIE 10</t>
  </si>
  <si>
    <t>Łączna wartość sprzedaży</t>
  </si>
  <si>
    <t>Producent</t>
  </si>
  <si>
    <t>Nazwa artykułów</t>
  </si>
  <si>
    <t>Garnitur</t>
  </si>
  <si>
    <t>Łączna ilość sprzedaży</t>
  </si>
  <si>
    <t>Sunset Suits</t>
  </si>
  <si>
    <t>Vistula</t>
  </si>
  <si>
    <t>Bytom</t>
  </si>
  <si>
    <t>Poniższa tabela zawiera zestawienie sprzedaży kolekcji ubrań różnych producentów w sklepie odzieżowym.</t>
  </si>
  <si>
    <t>Dokonaj odpowiednich obliczeń w tabelach w kolumnie N.</t>
  </si>
  <si>
    <t>Liczba dokonanych transakcji</t>
  </si>
  <si>
    <t>Sumy dla kryteriów</t>
  </si>
  <si>
    <t>ZADANIE 11</t>
  </si>
  <si>
    <t>Seria</t>
  </si>
  <si>
    <t>Numer</t>
  </si>
  <si>
    <t>Numer klienta</t>
  </si>
  <si>
    <t>Data faktury</t>
  </si>
  <si>
    <t>Termin płatności</t>
  </si>
  <si>
    <t>Waluta</t>
  </si>
  <si>
    <t>Kurs</t>
  </si>
  <si>
    <t>Kwota waluta oryginalna</t>
  </si>
  <si>
    <t>Konto</t>
  </si>
  <si>
    <t>Opis transakcji</t>
  </si>
  <si>
    <t>II</t>
  </si>
  <si>
    <t>EUR</t>
  </si>
  <si>
    <t>Faktura wystawiona ręcznie</t>
  </si>
  <si>
    <t>CD</t>
  </si>
  <si>
    <t>Sprzedaż do klienta</t>
  </si>
  <si>
    <t>CR</t>
  </si>
  <si>
    <t>Sprzedaż do klienta - korekta</t>
  </si>
  <si>
    <t>PLN</t>
  </si>
  <si>
    <t>USD</t>
  </si>
  <si>
    <t>Stwórz tabelę przestawną.</t>
  </si>
  <si>
    <t>Kwota PLN</t>
  </si>
  <si>
    <t>Tabela powinna pokazywać dane na temat konta i kwoty PLN. Filtr tabeli powinien zawierać numer klienta.</t>
  </si>
  <si>
    <t>Tabela przestawna</t>
  </si>
  <si>
    <t>Cena za szt.</t>
  </si>
  <si>
    <t>Kod zamówienia</t>
  </si>
  <si>
    <t>NW</t>
  </si>
  <si>
    <t>WBW</t>
  </si>
  <si>
    <t>KW</t>
  </si>
  <si>
    <t>AW</t>
  </si>
  <si>
    <t>ZADANIE 12</t>
  </si>
  <si>
    <t>Poniższa tabela zawiera dane na temat wydań produktów w kolejnych dniach.</t>
  </si>
  <si>
    <t>W kolumnie 'Komentarz' zamieść następującą informację:</t>
  </si>
  <si>
    <t>b) dla linii zamówienia gdy ilość sztuk była mniejsza niż 10 wpisz komentarz "1 paleta"</t>
  </si>
  <si>
    <t>Akcja dla kryterium</t>
  </si>
  <si>
    <t>Wynagrodzenie</t>
  </si>
  <si>
    <t>warszawa</t>
  </si>
  <si>
    <t>Radom</t>
  </si>
  <si>
    <t>kraków</t>
  </si>
  <si>
    <t>zakopane</t>
  </si>
  <si>
    <t>ZADANIE 13</t>
  </si>
  <si>
    <t>Nazwa klienta</t>
  </si>
  <si>
    <t>VAT [%]</t>
  </si>
  <si>
    <t>Kurs waluty</t>
  </si>
  <si>
    <t>Kwota netto</t>
  </si>
  <si>
    <t>Kwota brutto</t>
  </si>
  <si>
    <t>Numer zamówienia</t>
  </si>
  <si>
    <t>Numer produktu</t>
  </si>
  <si>
    <t>Tata Steel Group</t>
  </si>
  <si>
    <t>Y1357</t>
  </si>
  <si>
    <t>ER321240102FG</t>
  </si>
  <si>
    <t>Y1389</t>
  </si>
  <si>
    <t>Y1363</t>
  </si>
  <si>
    <t>80821K-A006</t>
  </si>
  <si>
    <t>Y1209</t>
  </si>
  <si>
    <t>Y1205</t>
  </si>
  <si>
    <t>China Baowu Steel Group</t>
  </si>
  <si>
    <t>Y1291</t>
  </si>
  <si>
    <t>Nippon Steel</t>
  </si>
  <si>
    <t>Y1297</t>
  </si>
  <si>
    <t>426-0044</t>
  </si>
  <si>
    <t>Posco</t>
  </si>
  <si>
    <t>I1031</t>
  </si>
  <si>
    <t>970102097A</t>
  </si>
  <si>
    <t>970101353B</t>
  </si>
  <si>
    <t>Y1384</t>
  </si>
  <si>
    <t>Y23243</t>
  </si>
  <si>
    <t>90137002-C</t>
  </si>
  <si>
    <t>Y23252</t>
  </si>
  <si>
    <t>Y22838</t>
  </si>
  <si>
    <t>90137000-C</t>
  </si>
  <si>
    <t>Y1078</t>
  </si>
  <si>
    <t>Y23326</t>
  </si>
  <si>
    <t>Y1069</t>
  </si>
  <si>
    <t>Y23259</t>
  </si>
  <si>
    <t>Metinvest Holding</t>
  </si>
  <si>
    <t>Y23389</t>
  </si>
  <si>
    <t>1MRK002299-E</t>
  </si>
  <si>
    <t>Y23189</t>
  </si>
  <si>
    <t>1MRK002499-U</t>
  </si>
  <si>
    <t>Y1075</t>
  </si>
  <si>
    <t>Y1334</t>
  </si>
  <si>
    <t>P670-2-0-S-02</t>
  </si>
  <si>
    <t>P670-2-0-M-02</t>
  </si>
  <si>
    <t>Y1081</t>
  </si>
  <si>
    <t>Y1076</t>
  </si>
  <si>
    <t>Y1080</t>
  </si>
  <si>
    <t>Y1077</t>
  </si>
  <si>
    <t>Y1085</t>
  </si>
  <si>
    <t>Y1090</t>
  </si>
  <si>
    <t>Y1027</t>
  </si>
  <si>
    <t>Ansteel Group</t>
  </si>
  <si>
    <t>Y1321</t>
  </si>
  <si>
    <t>1MRK002286-AC</t>
  </si>
  <si>
    <t>1MRK002420-CA</t>
  </si>
  <si>
    <t>Y1029</t>
  </si>
  <si>
    <t>Y1031</t>
  </si>
  <si>
    <t>Y1038</t>
  </si>
  <si>
    <t>Y1034</t>
  </si>
  <si>
    <t>Y1020</t>
  </si>
  <si>
    <t>Y1197</t>
  </si>
  <si>
    <t>Y1188</t>
  </si>
  <si>
    <t>Y1084</t>
  </si>
  <si>
    <t>Y1068</t>
  </si>
  <si>
    <t>Y23112</t>
  </si>
  <si>
    <t>90136000-C</t>
  </si>
  <si>
    <t>Y1409</t>
  </si>
  <si>
    <t>Y1220</t>
  </si>
  <si>
    <t>Y1032</t>
  </si>
  <si>
    <t>T30217599A-FG</t>
  </si>
  <si>
    <t>Y1300</t>
  </si>
  <si>
    <t>G6014713970</t>
  </si>
  <si>
    <t>Y1293</t>
  </si>
  <si>
    <t>Y1301</t>
  </si>
  <si>
    <t>G6024310970</t>
  </si>
  <si>
    <t>I1038</t>
  </si>
  <si>
    <t>Y1284</t>
  </si>
  <si>
    <t>G6015857971</t>
  </si>
  <si>
    <t>Y1288</t>
  </si>
  <si>
    <t>G6016293101</t>
  </si>
  <si>
    <t>Y1254</t>
  </si>
  <si>
    <t>G6016059901</t>
  </si>
  <si>
    <t>I1044</t>
  </si>
  <si>
    <t>G6015857804</t>
  </si>
  <si>
    <t>Y23381</t>
  </si>
  <si>
    <t>Y23392</t>
  </si>
  <si>
    <t>1MRK002286-AA</t>
  </si>
  <si>
    <t>Y1269</t>
  </si>
  <si>
    <t>1MRK000315-AG</t>
  </si>
  <si>
    <t>Y1272</t>
  </si>
  <si>
    <t>1MRK000062-44</t>
  </si>
  <si>
    <t>Y1262</t>
  </si>
  <si>
    <t>1MRK002286-AG</t>
  </si>
  <si>
    <t>Y1265</t>
  </si>
  <si>
    <t>1MRK002499-Z</t>
  </si>
  <si>
    <t>Y1407</t>
  </si>
  <si>
    <t>Y23014</t>
  </si>
  <si>
    <t>Y1406</t>
  </si>
  <si>
    <t>RM162130273</t>
  </si>
  <si>
    <t>Y23123</t>
  </si>
  <si>
    <t>Y23185</t>
  </si>
  <si>
    <t>Y1426</t>
  </si>
  <si>
    <t>Y22713</t>
  </si>
  <si>
    <t>Y22752</t>
  </si>
  <si>
    <t>Y22955</t>
  </si>
  <si>
    <t>Y23217</t>
  </si>
  <si>
    <t>Y22994</t>
  </si>
  <si>
    <t>Y1394</t>
  </si>
  <si>
    <t>Y23114</t>
  </si>
  <si>
    <t>Y1393</t>
  </si>
  <si>
    <t>Y1036</t>
  </si>
  <si>
    <t>006-0623</t>
  </si>
  <si>
    <t>006-0624</t>
  </si>
  <si>
    <t>006-0703</t>
  </si>
  <si>
    <t>006-1205</t>
  </si>
  <si>
    <t>Y1178</t>
  </si>
  <si>
    <t>Y1309</t>
  </si>
  <si>
    <t>Y1311</t>
  </si>
  <si>
    <t>Y1313</t>
  </si>
  <si>
    <t>Y1316</t>
  </si>
  <si>
    <t>Y22860</t>
  </si>
  <si>
    <t>90137003-C</t>
  </si>
  <si>
    <t>Y1005</t>
  </si>
  <si>
    <t>011-7195</t>
  </si>
  <si>
    <t>Y1455</t>
  </si>
  <si>
    <t>I1037</t>
  </si>
  <si>
    <t>Y22344</t>
  </si>
  <si>
    <t>Y22384</t>
  </si>
  <si>
    <t>Y22823</t>
  </si>
  <si>
    <t>Y23165</t>
  </si>
  <si>
    <t>Y23176</t>
  </si>
  <si>
    <t>Y23177</t>
  </si>
  <si>
    <t>Y23363</t>
  </si>
  <si>
    <t>Y23442</t>
  </si>
  <si>
    <t>Y22943</t>
  </si>
  <si>
    <t>Y23113</t>
  </si>
  <si>
    <t>90137001-C</t>
  </si>
  <si>
    <t>Y23115</t>
  </si>
  <si>
    <t>Y23178</t>
  </si>
  <si>
    <t>Y23327</t>
  </si>
  <si>
    <t>Y23336</t>
  </si>
  <si>
    <t>90137004-C</t>
  </si>
  <si>
    <t>Y23041</t>
  </si>
  <si>
    <t>Y23410</t>
  </si>
  <si>
    <t>Y1347</t>
  </si>
  <si>
    <t>Y1257</t>
  </si>
  <si>
    <t>G6014435901</t>
  </si>
  <si>
    <t>Y1270</t>
  </si>
  <si>
    <t>G6016194370</t>
  </si>
  <si>
    <t>Y1059</t>
  </si>
  <si>
    <t>Y1083</t>
  </si>
  <si>
    <t>Y1147</t>
  </si>
  <si>
    <t>Y1079</t>
  </si>
  <si>
    <t>Y1087</t>
  </si>
  <si>
    <t>Y1092</t>
  </si>
  <si>
    <t>I1012</t>
  </si>
  <si>
    <t>Y1096</t>
  </si>
  <si>
    <t>Y1056</t>
  </si>
  <si>
    <t>Y1057</t>
  </si>
  <si>
    <t>Y1063</t>
  </si>
  <si>
    <t>Y1064</t>
  </si>
  <si>
    <t>Y1062</t>
  </si>
  <si>
    <t>Y1070</t>
  </si>
  <si>
    <t>Y1273</t>
  </si>
  <si>
    <t>G6015857803</t>
  </si>
  <si>
    <t>Y1283</t>
  </si>
  <si>
    <t>G6015706701</t>
  </si>
  <si>
    <t>Hesteel Group</t>
  </si>
  <si>
    <t>Y1343</t>
  </si>
  <si>
    <t>3010867-01</t>
  </si>
  <si>
    <t>Y1298</t>
  </si>
  <si>
    <t>SP06197</t>
  </si>
  <si>
    <t>I1050</t>
  </si>
  <si>
    <t>SP06242</t>
  </si>
  <si>
    <t>Y1328</t>
  </si>
  <si>
    <t>Y1327</t>
  </si>
  <si>
    <t>1MRK000485-GA</t>
  </si>
  <si>
    <t>1MRK002286-AB</t>
  </si>
  <si>
    <t>Y1286</t>
  </si>
  <si>
    <t>G6023921570</t>
  </si>
  <si>
    <t>Y1474</t>
  </si>
  <si>
    <t>I1051</t>
  </si>
  <si>
    <t>Y1329</t>
  </si>
  <si>
    <t>Y1206</t>
  </si>
  <si>
    <t>Y1207</t>
  </si>
  <si>
    <t>Y1019</t>
  </si>
  <si>
    <t>805-43-005</t>
  </si>
  <si>
    <t>Y23390</t>
  </si>
  <si>
    <t>1MRK000062-31</t>
  </si>
  <si>
    <t>Y23387</t>
  </si>
  <si>
    <t>1MRK000019-51</t>
  </si>
  <si>
    <t>Y1023</t>
  </si>
  <si>
    <t>Y21107</t>
  </si>
  <si>
    <t>Y23329</t>
  </si>
  <si>
    <t>Y23418</t>
  </si>
  <si>
    <t>Y23429</t>
  </si>
  <si>
    <t>Y23483</t>
  </si>
  <si>
    <t>Y1203</t>
  </si>
  <si>
    <t>Y1320</t>
  </si>
  <si>
    <t>Y1049</t>
  </si>
  <si>
    <t>Y1055</t>
  </si>
  <si>
    <t>Y1066</t>
  </si>
  <si>
    <t>Y1053</t>
  </si>
  <si>
    <t>I1021</t>
  </si>
  <si>
    <t>Y1095</t>
  </si>
  <si>
    <t>Y1088</t>
  </si>
  <si>
    <t>Y1101</t>
  </si>
  <si>
    <t>Y1107</t>
  </si>
  <si>
    <t>Y1219</t>
  </si>
  <si>
    <t>Y1097</t>
  </si>
  <si>
    <t>Y1104</t>
  </si>
  <si>
    <t>Y1110</t>
  </si>
  <si>
    <t>Y1086</t>
  </si>
  <si>
    <t>Y1278</t>
  </si>
  <si>
    <t>1MRK002286-AE</t>
  </si>
  <si>
    <t>Y23385</t>
  </si>
  <si>
    <t>1MRK002420-BB</t>
  </si>
  <si>
    <t>Y1044</t>
  </si>
  <si>
    <t>1MRK000485-EA</t>
  </si>
  <si>
    <t>1MRK002288-27.1</t>
  </si>
  <si>
    <t>Y1337</t>
  </si>
  <si>
    <t>Y1093</t>
  </si>
  <si>
    <t>Y1196</t>
  </si>
  <si>
    <t>Y1098</t>
  </si>
  <si>
    <t>Y1102</t>
  </si>
  <si>
    <t>Y1417</t>
  </si>
  <si>
    <t>Y1463</t>
  </si>
  <si>
    <t>Y1050</t>
  </si>
  <si>
    <t>Y1067</t>
  </si>
  <si>
    <t>Y23397</t>
  </si>
  <si>
    <t>Y23256</t>
  </si>
  <si>
    <t>Y23149</t>
  </si>
  <si>
    <t>Y23043</t>
  </si>
  <si>
    <t>Y23377</t>
  </si>
  <si>
    <t>Y23484</t>
  </si>
  <si>
    <t>Y23357</t>
  </si>
  <si>
    <t>Y23117</t>
  </si>
  <si>
    <t>Y23376</t>
  </si>
  <si>
    <t>Y23477</t>
  </si>
  <si>
    <t>Y1041</t>
  </si>
  <si>
    <t>Y1094</t>
  </si>
  <si>
    <t>Kraj</t>
  </si>
  <si>
    <t>Poniższa tabela zawiera dane na temat kolejnych zamówień sprzedaży.</t>
  </si>
  <si>
    <t>Bazując na danych w zakładce 13.1 przypisz Kraj dla każdego Klienta</t>
  </si>
  <si>
    <t>Klient</t>
  </si>
  <si>
    <t>UKRAINA</t>
  </si>
  <si>
    <t>CHINY</t>
  </si>
  <si>
    <t>JAPONIA</t>
  </si>
  <si>
    <t>KOREA</t>
  </si>
  <si>
    <t>INDIE</t>
  </si>
  <si>
    <t>C092274</t>
  </si>
  <si>
    <t>C1376160</t>
  </si>
  <si>
    <t>C1324920</t>
  </si>
  <si>
    <t>C09410</t>
  </si>
  <si>
    <t>C06199</t>
  </si>
  <si>
    <t>C1137511</t>
  </si>
  <si>
    <t>C1231330</t>
  </si>
  <si>
    <t>C1175120</t>
  </si>
  <si>
    <t>C1161280</t>
  </si>
  <si>
    <t>C1131600</t>
  </si>
  <si>
    <t>C1279800</t>
  </si>
  <si>
    <t>W299152-LD</t>
  </si>
  <si>
    <t>REK-C1241320</t>
  </si>
  <si>
    <t>C1175110</t>
  </si>
  <si>
    <t>C123051</t>
  </si>
  <si>
    <t>C052-2647</t>
  </si>
  <si>
    <t>C006-1357</t>
  </si>
  <si>
    <t>C1131701</t>
  </si>
  <si>
    <t>C1214800</t>
  </si>
  <si>
    <t>C1140620</t>
  </si>
  <si>
    <t>C1066360</t>
  </si>
  <si>
    <t>C1302600</t>
  </si>
  <si>
    <t>C1098590</t>
  </si>
  <si>
    <t>C1366030</t>
  </si>
  <si>
    <t>C1292160</t>
  </si>
  <si>
    <t>C1304960</t>
  </si>
  <si>
    <t>C1286290</t>
  </si>
  <si>
    <t>C081512</t>
  </si>
  <si>
    <t>902200-C</t>
  </si>
  <si>
    <t>C077739</t>
  </si>
  <si>
    <t>C081513</t>
  </si>
  <si>
    <t>C072679</t>
  </si>
  <si>
    <t>C149904</t>
  </si>
  <si>
    <t>C076875</t>
  </si>
  <si>
    <t>C076910</t>
  </si>
  <si>
    <t>C153140</t>
  </si>
  <si>
    <t>133289-TP</t>
  </si>
  <si>
    <t>C074668</t>
  </si>
  <si>
    <t>C077339</t>
  </si>
  <si>
    <t>136122-C06</t>
  </si>
  <si>
    <t>136130-C06</t>
  </si>
  <si>
    <t>136131-C06</t>
  </si>
  <si>
    <t>136073-ASS</t>
  </si>
  <si>
    <t>136106-ASS</t>
  </si>
  <si>
    <t>136056-ASS</t>
  </si>
  <si>
    <t>0813810C</t>
  </si>
  <si>
    <t>0813815BFG</t>
  </si>
  <si>
    <t>0810876AFG</t>
  </si>
  <si>
    <t>T813551C</t>
  </si>
  <si>
    <t>136099-C06</t>
  </si>
  <si>
    <t>136104-ASS</t>
  </si>
  <si>
    <t>137031-C06</t>
  </si>
  <si>
    <t>28-136151</t>
  </si>
  <si>
    <t>G60141871</t>
  </si>
  <si>
    <t>C076847</t>
  </si>
  <si>
    <t>C153141</t>
  </si>
  <si>
    <t>C081821</t>
  </si>
  <si>
    <t>C076389</t>
  </si>
  <si>
    <t>C107980</t>
  </si>
  <si>
    <t>C108636</t>
  </si>
  <si>
    <t>C076293</t>
  </si>
  <si>
    <t>C077307</t>
  </si>
  <si>
    <t>C123964</t>
  </si>
  <si>
    <t>130022-ASS</t>
  </si>
  <si>
    <t>136132-C06</t>
  </si>
  <si>
    <t>136133-C06</t>
  </si>
  <si>
    <t>192070-TP</t>
  </si>
  <si>
    <t>C123928</t>
  </si>
  <si>
    <t>101238-TP</t>
  </si>
  <si>
    <t>C076267</t>
  </si>
  <si>
    <t>C077082</t>
  </si>
  <si>
    <t>0810019A</t>
  </si>
  <si>
    <t>0810020A</t>
  </si>
  <si>
    <t>0810021A</t>
  </si>
  <si>
    <t>C076556</t>
  </si>
  <si>
    <t>C076628</t>
  </si>
  <si>
    <t>137056-C06TP</t>
  </si>
  <si>
    <t>C123933</t>
  </si>
  <si>
    <t>133198-TP</t>
  </si>
  <si>
    <t>Przypisywanie informacji</t>
  </si>
  <si>
    <t>Imię</t>
  </si>
  <si>
    <t>Bilecka</t>
  </si>
  <si>
    <t>Bobek</t>
  </si>
  <si>
    <t>Bobekowski</t>
  </si>
  <si>
    <t>Bobikowski</t>
  </si>
  <si>
    <t>Brobek</t>
  </si>
  <si>
    <t>Wiktor</t>
  </si>
  <si>
    <t>Brudziak</t>
  </si>
  <si>
    <t>Bolesław</t>
  </si>
  <si>
    <t>Bryński</t>
  </si>
  <si>
    <t>Chrilecka</t>
  </si>
  <si>
    <t>Liliana</t>
  </si>
  <si>
    <t>Ciupała</t>
  </si>
  <si>
    <t>Dawro</t>
  </si>
  <si>
    <t>Derilecka</t>
  </si>
  <si>
    <t>Dertucha</t>
  </si>
  <si>
    <t>Dido</t>
  </si>
  <si>
    <t>Dindo</t>
  </si>
  <si>
    <t>Dobek</t>
  </si>
  <si>
    <t>Drozda</t>
  </si>
  <si>
    <t>Dudziak</t>
  </si>
  <si>
    <t>Dwernik</t>
  </si>
  <si>
    <t>Fądecki</t>
  </si>
  <si>
    <t>Fibiana</t>
  </si>
  <si>
    <t>Filbrecka</t>
  </si>
  <si>
    <t>Kalina</t>
  </si>
  <si>
    <t>Filecka</t>
  </si>
  <si>
    <t>Filoecka</t>
  </si>
  <si>
    <t>Firlecka</t>
  </si>
  <si>
    <t>Forbek</t>
  </si>
  <si>
    <t>Fornal</t>
  </si>
  <si>
    <t>Fraczyński</t>
  </si>
  <si>
    <t>Fulecka</t>
  </si>
  <si>
    <t>Gilecka</t>
  </si>
  <si>
    <t>Grater</t>
  </si>
  <si>
    <t>Grawik</t>
  </si>
  <si>
    <t>Pelagia</t>
  </si>
  <si>
    <t>Greczyn</t>
  </si>
  <si>
    <t>Griczan</t>
  </si>
  <si>
    <t>Gruda</t>
  </si>
  <si>
    <t>Hrubek</t>
  </si>
  <si>
    <t>Hryczyński</t>
  </si>
  <si>
    <t>Jadziak</t>
  </si>
  <si>
    <t>Jagiel</t>
  </si>
  <si>
    <t>Stefan</t>
  </si>
  <si>
    <t>Janicki</t>
  </si>
  <si>
    <t>Jawlik</t>
  </si>
  <si>
    <t>Jelikowska</t>
  </si>
  <si>
    <t>Jobda</t>
  </si>
  <si>
    <t>Jolecka</t>
  </si>
  <si>
    <t>Karolik</t>
  </si>
  <si>
    <t>Kąkol</t>
  </si>
  <si>
    <t>Kiszewska</t>
  </si>
  <si>
    <t>Kobek</t>
  </si>
  <si>
    <t>Tadeusz</t>
  </si>
  <si>
    <t>Komasa</t>
  </si>
  <si>
    <t>Komor</t>
  </si>
  <si>
    <t>Komorak</t>
  </si>
  <si>
    <t>Komorna</t>
  </si>
  <si>
    <t>Komornicki</t>
  </si>
  <si>
    <t>Komorników</t>
  </si>
  <si>
    <t>Komos</t>
  </si>
  <si>
    <t>Krupicki</t>
  </si>
  <si>
    <t>Janusz</t>
  </si>
  <si>
    <t>Kurant</t>
  </si>
  <si>
    <t>Kureka</t>
  </si>
  <si>
    <t>Labuda</t>
  </si>
  <si>
    <t>Liczaba</t>
  </si>
  <si>
    <t>Liczak</t>
  </si>
  <si>
    <t>Likary</t>
  </si>
  <si>
    <t>Mateusz</t>
  </si>
  <si>
    <t>Likian</t>
  </si>
  <si>
    <t>Linda</t>
  </si>
  <si>
    <t>Lindak</t>
  </si>
  <si>
    <t>Franciszek</t>
  </si>
  <si>
    <t>Lindarek</t>
  </si>
  <si>
    <t>Lipecki</t>
  </si>
  <si>
    <t>Masztaler</t>
  </si>
  <si>
    <t>Mączyńska</t>
  </si>
  <si>
    <t>Mąkol</t>
  </si>
  <si>
    <t>Milecka</t>
  </si>
  <si>
    <t>Moczydło</t>
  </si>
  <si>
    <t>Niemota</t>
  </si>
  <si>
    <t>Palancik</t>
  </si>
  <si>
    <t>Palek</t>
  </si>
  <si>
    <t>Pilecki</t>
  </si>
  <si>
    <t>Policka</t>
  </si>
  <si>
    <t>Policki</t>
  </si>
  <si>
    <t>Elwira</t>
  </si>
  <si>
    <t>Policzawska</t>
  </si>
  <si>
    <t>Policzewski</t>
  </si>
  <si>
    <t>Polkowiak</t>
  </si>
  <si>
    <t>Prószak</t>
  </si>
  <si>
    <t>Robek</t>
  </si>
  <si>
    <t>Rudak</t>
  </si>
  <si>
    <t>Sadurski</t>
  </si>
  <si>
    <t>Sawek</t>
  </si>
  <si>
    <t>Sulik</t>
  </si>
  <si>
    <t>Sulikowski</t>
  </si>
  <si>
    <t>Surma</t>
  </si>
  <si>
    <t>Surmak</t>
  </si>
  <si>
    <t>Suwald</t>
  </si>
  <si>
    <t>Szerka</t>
  </si>
  <si>
    <t>Tomora</t>
  </si>
  <si>
    <t>Trewirek</t>
  </si>
  <si>
    <t>Twardzioch</t>
  </si>
  <si>
    <t>Twarnowski</t>
  </si>
  <si>
    <t>Twomicki</t>
  </si>
  <si>
    <t>Wertyk</t>
  </si>
  <si>
    <t>Wobek</t>
  </si>
  <si>
    <t>Womor</t>
  </si>
  <si>
    <t>Wyszon</t>
  </si>
  <si>
    <t>Zamek</t>
  </si>
  <si>
    <t>Zamłcki</t>
  </si>
  <si>
    <t>Zomornik</t>
  </si>
  <si>
    <t>Edward</t>
  </si>
  <si>
    <t>Żeligowski</t>
  </si>
  <si>
    <t>miasto</t>
  </si>
  <si>
    <t>województwo</t>
  </si>
  <si>
    <t>mazowieckie</t>
  </si>
  <si>
    <t>małopolskie</t>
  </si>
  <si>
    <t>Status zatrudnienia</t>
  </si>
  <si>
    <t>ZADANIE 14</t>
  </si>
  <si>
    <t>Poniższe dane to wykaz pracowników zatrudnionych w pewnej firmie.</t>
  </si>
  <si>
    <t>Sprawdź aktualny status zatrudnienia każdej osoby, tj. czy jest ona osobą, która aktualnie pracuje czy jest w trakcie wypowiedzenia czy też może już nie pracuje</t>
  </si>
  <si>
    <t>Barbara Jagiel</t>
  </si>
  <si>
    <t>Jadwiga Filbrecka</t>
  </si>
  <si>
    <t>Marek Linda</t>
  </si>
  <si>
    <t>Robert Jawlik</t>
  </si>
  <si>
    <t>Rafał Kobek</t>
  </si>
  <si>
    <t>Robert Liczak</t>
  </si>
  <si>
    <t>Tadeusz Komorak</t>
  </si>
  <si>
    <t>Status</t>
  </si>
  <si>
    <t>Nie pracuje</t>
  </si>
  <si>
    <t>Zbigniew Sulik</t>
  </si>
  <si>
    <t>Robert Sulikowski</t>
  </si>
  <si>
    <t>Robert Surma</t>
  </si>
  <si>
    <t>Adres 00-001 Warszawa</t>
  </si>
  <si>
    <t>Adres 00-002 Warszawa</t>
  </si>
  <si>
    <t>Adres 00-003 Warszawa</t>
  </si>
  <si>
    <t>Adres 00-004 Warszawa</t>
  </si>
  <si>
    <t>Adres 00-005 Warszawa</t>
  </si>
  <si>
    <t>Adres 00-006 Warszawa</t>
  </si>
  <si>
    <t>Adres 00-007 Warszawa</t>
  </si>
  <si>
    <t>Adres 00-008 Warszawa</t>
  </si>
  <si>
    <t>Adres 00-009 Warszawa</t>
  </si>
  <si>
    <t>Adres 00-010 Warszawa</t>
  </si>
  <si>
    <t>Adres 00-011 Warszawa</t>
  </si>
  <si>
    <t>Adres 00-012 Warszawa</t>
  </si>
  <si>
    <t>Adres 00-013 Warszawa</t>
  </si>
  <si>
    <t>Adres 00-014 Kraków</t>
  </si>
  <si>
    <t>Adres 00-020 Gdańsk</t>
  </si>
  <si>
    <t>Adres 00-042 Szczecin</t>
  </si>
  <si>
    <t>Adres 00-029 Warszawa</t>
  </si>
  <si>
    <t>Adres 00-030 Warszawa</t>
  </si>
  <si>
    <t>Adres 00-031 Warszawa</t>
  </si>
  <si>
    <t>Adres 00-032 Warszawa</t>
  </si>
  <si>
    <t>Adres 00-033 Warszawa</t>
  </si>
  <si>
    <t>Adres 00-034 Warszawa</t>
  </si>
  <si>
    <t>Adres 00-035 Warszawa</t>
  </si>
  <si>
    <t>Adres 00-036 Warszawa</t>
  </si>
  <si>
    <t>Adres 00-037 Warszawa</t>
  </si>
  <si>
    <t>Adres 00-038 Warszawa</t>
  </si>
  <si>
    <t>Adres 00-039 Warszawa</t>
  </si>
  <si>
    <t>Adres 00-040 Warszawa</t>
  </si>
  <si>
    <t>Adres 00-041 Warszawa</t>
  </si>
  <si>
    <t>ZADANIE 15</t>
  </si>
  <si>
    <t>Adres</t>
  </si>
  <si>
    <t>Kod pocztowy</t>
  </si>
  <si>
    <t>W osobnej kolumnie (w kolumnie C) wydziel sam kod pocztowy z kolumny B</t>
  </si>
  <si>
    <t>Wydzielanie części tekstu</t>
  </si>
  <si>
    <t>Tabela powinna być w układzie tabelarycznym (klasycznym)</t>
  </si>
  <si>
    <t>2. Stwórz filtr i wyfiltruj tylko osoby z wydziału w1</t>
  </si>
  <si>
    <t>Podsumuj wartości w komórkach zaznaczonych zielonym kolorem</t>
  </si>
  <si>
    <t>Poniższa tabela zawiera tę listę pracowników jaka znajduje się w zadaniu 8.</t>
  </si>
  <si>
    <t>Poniedziałek</t>
  </si>
  <si>
    <t>Wtorek</t>
  </si>
  <si>
    <t>Środa</t>
  </si>
  <si>
    <t>Czwartek</t>
  </si>
  <si>
    <t>Piątek</t>
  </si>
  <si>
    <t>Sobota</t>
  </si>
  <si>
    <t>Niedziela</t>
  </si>
  <si>
    <t>MARZEC 2026</t>
  </si>
  <si>
    <t>Dzień tygodnia</t>
  </si>
  <si>
    <t>Nr dnia</t>
  </si>
  <si>
    <t>8:00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</si>
  <si>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</si>
  <si>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</si>
  <si>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</si>
  <si>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</si>
  <si>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</si>
  <si>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</si>
  <si>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</si>
  <si>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</si>
  <si>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</si>
  <si>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</si>
  <si>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</si>
  <si>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</si>
  <si>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</si>
  <si>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</si>
  <si>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Suma końcowa</t>
  </si>
  <si>
    <t>Suma z Kwota PLN</t>
  </si>
  <si>
    <t>(Wszystko)</t>
  </si>
  <si>
    <t>Czy w trakcie wypowiedzenia</t>
  </si>
  <si>
    <t>Wypowiedzenie</t>
  </si>
  <si>
    <t>a) dla linii zamówienia gdy ilość sztuk była większa niż lub równej 10 wpisz komentarz "2 palety"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</si>
</sst>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 * #,##0.00_)\ &quot;zł&quot;_ ;_ * \(#,##0.00\)\ &quot;zł&quot;_ ;_ * &quot;-&quot;??_)\ &quot;zł&quot;_ ;_ @_ "/>
    <numFmt numFmtId="165" formatCode="_ * #,##0.00_)_ ;_ * \(#,##0.00\)_ ;_ * &quot;-&quot;??_)_ ;_ @_ "/>
    <numFmt numFmtId="166" formatCode="_ * #,##0.00_)\ _z_ł_ ;_ * \(#,##0.00\)\ _z_ł_ ;_ * &quot;-&quot;??_)\ _z_ł_ ;_ @_ "/>
  </numFmts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 CE"/>
      <charset val="23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1F3864"/>
      <name val="Calibri"/>
      <family val="2"/>
      <charset val="238"/>
      <scheme val="minor"/>
    </font>
    <font>
      <b/>
      <sz val="11"/>
      <color rgb="FF1F386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595959"/>
      <name val="Calibri"/>
      <family val="2"/>
      <charset val="238"/>
      <scheme val="minor"/>
    </font>
    <font>
      <b/>
      <sz val="10"/>
      <color rgb="FF404040"/>
      <name val="Calibri"/>
      <family val="2"/>
      <charset val="238"/>
      <scheme val="minor"/>
    </font>
    <font>
      <b/>
      <sz val="11"/>
      <color rgb="FF40404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BFBFBF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8DB4E2"/>
      </right>
      <top/>
      <bottom style="thin">
        <color rgb="FF8DB4E2"/>
      </bottom>
      <diagonal/>
    </border>
    <border>
      <left style="thin">
        <color rgb="FF8DB4E2"/>
      </left>
      <right style="thin">
        <color rgb="FF8DB4E2"/>
      </right>
      <top/>
      <bottom style="thin">
        <color rgb="FF8DB4E2"/>
      </bottom>
      <diagonal/>
    </border>
    <border>
      <left/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/>
      <right/>
      <top style="medium">
        <color rgb="FF2F5496"/>
      </top>
      <bottom style="medium">
        <color rgb="FF2F5496"/>
      </bottom>
      <diagonal/>
    </border>
    <border>
      <left/>
      <right style="thin">
        <color rgb="FF8DB4E2"/>
      </right>
      <top style="thin">
        <color rgb="FF8DB4E2"/>
      </top>
      <bottom style="medium">
        <color rgb="FF2F5496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medium">
        <color rgb="FF2F5496"/>
      </bottom>
      <diagonal/>
    </border>
    <border>
      <left style="medium">
        <color rgb="FF2F5496"/>
      </left>
      <right/>
      <top style="medium">
        <color rgb="FF2F5496"/>
      </top>
      <bottom style="medium">
        <color rgb="FF2F5496"/>
      </bottom>
      <diagonal/>
    </border>
    <border>
      <left style="thin">
        <color rgb="FF8DB4E2"/>
      </left>
      <right style="medium">
        <color rgb="FF2F5496"/>
      </right>
      <top style="thin">
        <color rgb="FF8DB4E2"/>
      </top>
      <bottom style="thin">
        <color rgb="FF8DB4E2"/>
      </bottom>
      <diagonal/>
    </border>
    <border>
      <left style="thin">
        <color rgb="FF8DB4E2"/>
      </left>
      <right style="medium">
        <color rgb="FF2F5496"/>
      </right>
      <top style="thin">
        <color rgb="FF8DB4E2"/>
      </top>
      <bottom style="medium">
        <color rgb="FF2F5496"/>
      </bottom>
      <diagonal/>
    </border>
    <border>
      <left style="thin">
        <color rgb="FF8DB4E2"/>
      </left>
      <right style="medium">
        <color rgb="FF2F5496"/>
      </right>
      <top/>
      <bottom style="thin">
        <color rgb="FF8DB4E2"/>
      </bottom>
      <diagonal/>
    </border>
    <border>
      <left style="medium">
        <color rgb="FF2F5496"/>
      </left>
      <right/>
      <top/>
      <bottom style="thin">
        <color rgb="FF8DB4E2"/>
      </bottom>
      <diagonal/>
    </border>
    <border>
      <left style="medium">
        <color rgb="FF2F5496"/>
      </left>
      <right/>
      <top style="thin">
        <color rgb="FF8DB4E2"/>
      </top>
      <bottom style="thin">
        <color rgb="FF8DB4E2"/>
      </bottom>
      <diagonal/>
    </border>
    <border>
      <left style="medium">
        <color rgb="FF2F5496"/>
      </left>
      <right/>
      <top style="thin">
        <color rgb="FF8DB4E2"/>
      </top>
      <bottom style="medium">
        <color rgb="FF2F5496"/>
      </bottom>
      <diagonal/>
    </border>
    <border>
      <left style="medium">
        <color rgb="FF2F5496"/>
      </left>
      <right/>
      <top/>
      <bottom style="medium">
        <color rgb="FF1F3864"/>
      </bottom>
      <diagonal/>
    </border>
    <border>
      <left style="thin">
        <color rgb="FF8DB4E2"/>
      </left>
      <right style="medium">
        <color rgb="FF2F5496"/>
      </right>
      <top/>
      <bottom style="medium">
        <color rgb="FF1F3864"/>
      </bottom>
      <diagonal/>
    </border>
    <border>
      <left/>
      <right style="thin">
        <color rgb="FF8DB4E2"/>
      </right>
      <top/>
      <bottom style="medium">
        <color rgb="FF1F3864"/>
      </bottom>
      <diagonal/>
    </border>
    <border>
      <left style="thin">
        <color rgb="FF8DB4E2"/>
      </left>
      <right style="thin">
        <color rgb="FF8DB4E2"/>
      </right>
      <top/>
      <bottom style="medium">
        <color rgb="FF1F3864"/>
      </bottom>
      <diagonal/>
    </border>
    <border>
      <left/>
      <right style="medium">
        <color rgb="FF2F5496"/>
      </right>
      <top style="medium">
        <color rgb="FF2F5496"/>
      </top>
      <bottom style="medium">
        <color rgb="FF2F5496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64" fontId="0" fillId="0" borderId="1" xfId="2" applyFont="1" applyBorder="1"/>
    <xf numFmtId="0" fontId="3" fillId="0" borderId="1" xfId="0" applyFont="1" applyBorder="1" applyAlignment="1">
      <alignment horizontal="center" vertical="center" wrapText="1"/>
    </xf>
    <xf numFmtId="164" fontId="0" fillId="2" borderId="1" xfId="2" applyFont="1" applyFill="1" applyBorder="1"/>
    <xf numFmtId="2" fontId="0" fillId="2" borderId="1" xfId="2" applyNumberFormat="1" applyFont="1" applyFill="1" applyBorder="1"/>
    <xf numFmtId="164" fontId="0" fillId="3" borderId="1" xfId="2" applyFont="1" applyFill="1" applyBorder="1"/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" xfId="2" applyNumberFormat="1" applyFont="1" applyFill="1" applyBorder="1"/>
    <xf numFmtId="0" fontId="0" fillId="0" borderId="9" xfId="0" applyBorder="1" applyAlignment="1">
      <alignment horizontal="left" indent="2"/>
    </xf>
    <xf numFmtId="0" fontId="0" fillId="0" borderId="9" xfId="0" applyBorder="1" applyAlignment="1">
      <alignment horizontal="left" indent="3"/>
    </xf>
    <xf numFmtId="0" fontId="6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164" fontId="1" fillId="4" borderId="1" xfId="2" applyFill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center"/>
    </xf>
    <xf numFmtId="165" fontId="0" fillId="0" borderId="0" xfId="1" applyFont="1"/>
    <xf numFmtId="166" fontId="0" fillId="0" borderId="0" xfId="0" applyNumberFormat="1"/>
    <xf numFmtId="1" fontId="1" fillId="4" borderId="1" xfId="2" applyNumberFormat="1" applyFill="1" applyBorder="1" applyAlignment="1">
      <alignment horizontal="right"/>
    </xf>
    <xf numFmtId="1" fontId="1" fillId="0" borderId="1" xfId="2" applyNumberFormat="1" applyBorder="1" applyAlignment="1">
      <alignment horizontal="right"/>
    </xf>
    <xf numFmtId="0" fontId="0" fillId="0" borderId="9" xfId="0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0" fillId="5" borderId="1" xfId="0" applyFill="1" applyBorder="1"/>
    <xf numFmtId="0" fontId="0" fillId="0" borderId="14" xfId="0" applyBorder="1"/>
    <xf numFmtId="0" fontId="0" fillId="0" borderId="13" xfId="0" applyBorder="1"/>
    <xf numFmtId="14" fontId="0" fillId="4" borderId="1" xfId="0" applyNumberFormat="1" applyFill="1" applyBorder="1" applyAlignment="1">
      <alignment horizontal="center"/>
    </xf>
    <xf numFmtId="0" fontId="1" fillId="5" borderId="1" xfId="2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164" fontId="0" fillId="4" borderId="1" xfId="2" applyFont="1" applyFill="1" applyBorder="1" applyAlignment="1">
      <alignment horizontal="left"/>
    </xf>
    <xf numFmtId="0" fontId="7" fillId="0" borderId="1" xfId="0" applyFont="1" applyBorder="1"/>
    <xf numFmtId="0" fontId="8" fillId="0" borderId="1" xfId="0" applyFont="1" applyBorder="1"/>
    <xf numFmtId="14" fontId="8" fillId="0" borderId="1" xfId="0" applyNumberFormat="1" applyFont="1" applyBorder="1"/>
    <xf numFmtId="4" fontId="8" fillId="0" borderId="1" xfId="0" applyNumberFormat="1" applyFont="1" applyBorder="1"/>
    <xf numFmtId="44" fontId="0" fillId="0" borderId="1" xfId="0" applyNumberFormat="1" applyBorder="1"/>
    <xf numFmtId="0" fontId="1" fillId="6" borderId="1" xfId="2" applyNumberFormat="1" applyFill="1" applyBorder="1" applyAlignment="1">
      <alignment horizontal="right"/>
    </xf>
    <xf numFmtId="0" fontId="2" fillId="0" borderId="7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/>
    </xf>
    <xf numFmtId="164" fontId="0" fillId="0" borderId="1" xfId="2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4" fontId="0" fillId="2" borderId="1" xfId="2" applyNumberFormat="1" applyFont="1" applyFill="1" applyBorder="1"/>
    <xf numFmtId="0" fontId="14" fillId="11" borderId="18" xfId="0" applyFont="1" applyFill="1" applyBorder="1" applyAlignment="1">
      <alignment horizontal="center" vertical="center"/>
    </xf>
    <xf numFmtId="0" fontId="13" fillId="10" borderId="18" xfId="0" applyFont="1" applyFill="1" applyBorder="1" applyAlignment="1">
      <alignment horizontal="center" vertical="center"/>
    </xf>
    <xf numFmtId="0" fontId="13" fillId="10" borderId="21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3" fillId="10" borderId="23" xfId="0" applyFont="1" applyFill="1" applyBorder="1" applyAlignment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4" fillId="11" borderId="16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8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center" vertical="center"/>
    </xf>
    <xf numFmtId="0" fontId="13" fillId="10" borderId="17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13" fillId="10" borderId="20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horizontal="center" vertical="center"/>
    </xf>
    <xf numFmtId="0" fontId="13" fillId="12" borderId="17" xfId="0" applyFont="1" applyFill="1" applyBorder="1" applyAlignment="1">
      <alignment horizontal="center" vertical="center"/>
    </xf>
    <xf numFmtId="0" fontId="13" fillId="12" borderId="18" xfId="0" applyFont="1" applyFill="1" applyBorder="1" applyAlignment="1">
      <alignment horizontal="center" vertical="center"/>
    </xf>
    <xf numFmtId="0" fontId="13" fillId="12" borderId="23" xfId="0" applyFont="1" applyFill="1" applyBorder="1" applyAlignment="1">
      <alignment horizontal="center" vertical="center"/>
    </xf>
    <xf numFmtId="0" fontId="10" fillId="8" borderId="29" xfId="0" applyFont="1" applyFill="1" applyBorder="1" applyAlignment="1">
      <alignment horizontal="center" vertical="center"/>
    </xf>
    <xf numFmtId="0" fontId="10" fillId="8" borderId="30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/>
    </xf>
    <xf numFmtId="0" fontId="16" fillId="13" borderId="25" xfId="0" applyFont="1" applyFill="1" applyBorder="1" applyAlignment="1">
      <alignment horizontal="center"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23" xfId="0" applyFont="1" applyFill="1" applyBorder="1" applyAlignment="1">
      <alignment horizontal="center" vertical="center"/>
    </xf>
    <xf numFmtId="49" fontId="10" fillId="8" borderId="31" xfId="0" applyNumberFormat="1" applyFont="1" applyFill="1" applyBorder="1" applyAlignment="1">
      <alignment horizontal="center" vertical="center"/>
    </xf>
    <xf numFmtId="49" fontId="10" fillId="8" borderId="32" xfId="0" applyNumberFormat="1" applyFont="1" applyFill="1" applyBorder="1" applyAlignment="1">
      <alignment horizontal="center" vertical="center"/>
    </xf>
    <xf numFmtId="49" fontId="10" fillId="8" borderId="30" xfId="0" applyNumberFormat="1" applyFont="1" applyFill="1" applyBorder="1" applyAlignment="1">
      <alignment horizontal="center" vertical="center"/>
    </xf>
    <xf numFmtId="14" fontId="0" fillId="0" borderId="0" xfId="0" applyNumberFormat="1"/>
    <xf numFmtId="44" fontId="1" fillId="5" borderId="1" xfId="2" applyNumberFormat="1" applyFill="1" applyBorder="1" applyAlignment="1">
      <alignment horizontal="right"/>
    </xf>
    <xf numFmtId="4" fontId="0" fillId="5" borderId="1" xfId="0" applyNumberFormat="1" applyFill="1" applyBorder="1"/>
    <xf numFmtId="4" fontId="0" fillId="0" borderId="0" xfId="0" applyNumberFormat="1"/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9" fillId="7" borderId="22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 Hoffman" refreshedDate="46082.815327777775" createdVersion="8" refreshedVersion="8" minRefreshableVersion="3" recordCount="184" xr:uid="{9A1CF381-89BD-4598-BE53-19C39C04C6A1}">
  <cacheSource type="worksheet">
    <worksheetSource ref="B11:L195" sheet="11"/>
  </cacheSource>
  <cacheFields count="11">
    <cacheField name="Seria" numFmtId="0">
      <sharedItems/>
    </cacheField>
    <cacheField name="Numer" numFmtId="0">
      <sharedItems containsSemiMixedTypes="0" containsString="0" containsNumber="1" containsInteger="1" minValue="201900021" maxValue="202000711"/>
    </cacheField>
    <cacheField name="Numer klienta" numFmtId="0">
      <sharedItems containsSemiMixedTypes="0" containsString="0" containsNumber="1" containsInteger="1" minValue="2372" maxValue="11182" count="17">
        <n v="10004"/>
        <n v="10417"/>
        <n v="2372"/>
        <n v="10108"/>
        <n v="10038"/>
        <n v="10110"/>
        <n v="10587"/>
        <n v="10902"/>
        <n v="10903"/>
        <n v="10767"/>
        <n v="11182"/>
        <n v="11053"/>
        <n v="10510"/>
        <n v="11051"/>
        <n v="10688"/>
        <n v="10109"/>
        <n v="10219"/>
      </sharedItems>
    </cacheField>
    <cacheField name="Data faktury" numFmtId="14">
      <sharedItems containsSemiMixedTypes="0" containsNonDate="0" containsDate="1" containsString="0" minDate="2019-01-31T00:00:00" maxDate="2020-02-01T00:00:00"/>
    </cacheField>
    <cacheField name="Termin płatności" numFmtId="14">
      <sharedItems containsSemiMixedTypes="0" containsNonDate="0" containsDate="1" containsString="0" minDate="2019-04-01T00:00:00" maxDate="2020-05-01T00:00:00"/>
    </cacheField>
    <cacheField name="Waluta" numFmtId="0">
      <sharedItems/>
    </cacheField>
    <cacheField name="Kurs" numFmtId="0">
      <sharedItems containsSemiMixedTypes="0" containsString="0" containsNumber="1" minValue="1" maxValue="4.3865999999999996"/>
    </cacheField>
    <cacheField name="Kwota waluta oryginalna" numFmtId="4">
      <sharedItems containsSemiMixedTypes="0" containsString="0" containsNumber="1" minValue="-372228.36" maxValue="409054.4"/>
    </cacheField>
    <cacheField name="Kwota PLN" numFmtId="4">
      <sharedItems containsSemiMixedTypes="0" containsString="0" containsNumber="1" minValue="-1580369.948052" maxValue="1736722.2660800002"/>
    </cacheField>
    <cacheField name="Konto" numFmtId="0">
      <sharedItems containsSemiMixedTypes="0" containsString="0" containsNumber="1" containsInteger="1" minValue="701" maxValue="702" count="2">
        <n v="702"/>
        <n v="701"/>
      </sharedItems>
    </cacheField>
    <cacheField name="Opis transakcji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s v="II"/>
    <n v="201900030"/>
    <x v="0"/>
    <d v="2019-01-31T00:00:00"/>
    <d v="2019-04-01T00:00:00"/>
    <s v="EUR"/>
    <n v="4.2952000000000004"/>
    <n v="500"/>
    <n v="2147.6000000000004"/>
    <x v="0"/>
    <s v="Faktura wystawiona ręcznie"/>
  </r>
  <r>
    <s v="CD"/>
    <n v="201900906"/>
    <x v="1"/>
    <d v="2019-02-05T00:00:00"/>
    <d v="2019-04-21T00:00:00"/>
    <s v="EUR"/>
    <n v="4.2812999999999999"/>
    <n v="465.12"/>
    <n v="1991.318256"/>
    <x v="1"/>
    <s v="Sprzedaż do klienta"/>
  </r>
  <r>
    <s v="CR"/>
    <n v="201900021"/>
    <x v="0"/>
    <d v="2019-02-20T00:00:00"/>
    <d v="2019-04-21T00:00:00"/>
    <s v="EUR"/>
    <n v="4.3262"/>
    <n v="-24.7"/>
    <n v="-106.85714"/>
    <x v="1"/>
    <s v="Sprzedaż do klienta - korekta"/>
  </r>
  <r>
    <s v="CR"/>
    <n v="201900022"/>
    <x v="0"/>
    <d v="2019-02-20T00:00:00"/>
    <d v="2019-04-21T00:00:00"/>
    <s v="EUR"/>
    <n v="4.3262"/>
    <n v="-6.75"/>
    <n v="-29.20185"/>
    <x v="1"/>
    <s v="Sprzedaż do klienta - korekta"/>
  </r>
  <r>
    <s v="CD"/>
    <n v="201901672"/>
    <x v="1"/>
    <d v="2019-03-07T00:00:00"/>
    <d v="2019-05-21T00:00:00"/>
    <s v="EUR"/>
    <n v="4.2991999999999999"/>
    <n v="568.54999999999995"/>
    <n v="2444.3101599999995"/>
    <x v="1"/>
    <s v="Sprzedaż do klienta"/>
  </r>
  <r>
    <s v="II"/>
    <n v="201900069"/>
    <x v="2"/>
    <d v="2019-03-20T00:00:00"/>
    <d v="2019-04-19T00:00:00"/>
    <s v="PLN"/>
    <n v="1"/>
    <n v="2297.89"/>
    <n v="2297.89"/>
    <x v="0"/>
    <s v="Faktura wystawiona ręcznie"/>
  </r>
  <r>
    <s v="II"/>
    <n v="201900070"/>
    <x v="2"/>
    <d v="2019-03-20T00:00:00"/>
    <d v="2019-04-19T00:00:00"/>
    <s v="PLN"/>
    <n v="1"/>
    <n v="1982.27"/>
    <n v="1982.27"/>
    <x v="0"/>
    <s v="Faktura wystawiona ręcznie"/>
  </r>
  <r>
    <s v="CD"/>
    <n v="201902379"/>
    <x v="1"/>
    <d v="2019-04-05T00:00:00"/>
    <d v="2019-06-19T00:00:00"/>
    <s v="EUR"/>
    <n v="4.2920999999999996"/>
    <n v="2075"/>
    <n v="8906.1074999999983"/>
    <x v="1"/>
    <s v="Sprzedaż do klienta"/>
  </r>
  <r>
    <s v="CD"/>
    <n v="201902533"/>
    <x v="1"/>
    <d v="2019-04-11T00:00:00"/>
    <d v="2019-06-25T00:00:00"/>
    <s v="EUR"/>
    <n v="4.2851999999999997"/>
    <n v="2075"/>
    <n v="8891.7899999999991"/>
    <x v="1"/>
    <s v="Sprzedaż do klienta"/>
  </r>
  <r>
    <s v="II"/>
    <n v="201900105"/>
    <x v="3"/>
    <d v="2019-05-29T00:00:00"/>
    <d v="2019-08-31T00:00:00"/>
    <s v="EUR"/>
    <n v="4.2967000000000004"/>
    <n v="830.31"/>
    <n v="3567.5929770000002"/>
    <x v="0"/>
    <s v="Faktura wystawiona ręcznie"/>
  </r>
  <r>
    <s v="CD"/>
    <n v="201904419"/>
    <x v="3"/>
    <d v="2019-07-03T00:00:00"/>
    <d v="2019-10-01T00:00:00"/>
    <s v="EUR"/>
    <n v="4.2457000000000003"/>
    <n v="565.52"/>
    <n v="2401.028264"/>
    <x v="1"/>
    <s v="Sprzedaż do klienta"/>
  </r>
  <r>
    <s v="II"/>
    <n v="201900128"/>
    <x v="1"/>
    <d v="2019-07-15T00:00:00"/>
    <d v="2019-09-28T00:00:00"/>
    <s v="EUR"/>
    <n v="4.2668999999999997"/>
    <n v="644.20000000000005"/>
    <n v="2748.7369800000001"/>
    <x v="0"/>
    <s v="Faktura wystawiona ręcznie"/>
  </r>
  <r>
    <s v="CR"/>
    <n v="201900122"/>
    <x v="1"/>
    <d v="2019-07-15T00:00:00"/>
    <d v="2019-09-28T00:00:00"/>
    <s v="EUR"/>
    <n v="4.2939999999999996"/>
    <n v="-555"/>
    <n v="-2383.1699999999996"/>
    <x v="1"/>
    <s v="Sprzedaż do klienta - korekta"/>
  </r>
  <r>
    <s v="CR"/>
    <n v="201900148"/>
    <x v="4"/>
    <d v="2019-08-21T00:00:00"/>
    <d v="2019-11-19T00:00:00"/>
    <s v="EUR"/>
    <n v="4.2782"/>
    <n v="-24.45"/>
    <n v="-104.60199"/>
    <x v="1"/>
    <s v="Sprzedaż do klienta - korekta"/>
  </r>
  <r>
    <s v="CD"/>
    <n v="201905673"/>
    <x v="5"/>
    <d v="2019-08-23T00:00:00"/>
    <d v="2019-11-30T00:00:00"/>
    <s v="EUR"/>
    <n v="4.3659999999999997"/>
    <n v="2073.7600000000002"/>
    <n v="9054.0361599999997"/>
    <x v="1"/>
    <s v="Sprzedaż do klienta"/>
  </r>
  <r>
    <s v="CD"/>
    <n v="201905801"/>
    <x v="6"/>
    <d v="2019-08-29T00:00:00"/>
    <d v="2019-10-28T00:00:00"/>
    <s v="EUR"/>
    <n v="4.3856999999999999"/>
    <n v="110.82"/>
    <n v="486.02327399999996"/>
    <x v="1"/>
    <s v="Sprzedaż do klienta"/>
  </r>
  <r>
    <s v="CD"/>
    <n v="201905794"/>
    <x v="7"/>
    <d v="2019-08-30T00:00:00"/>
    <d v="2019-11-13T00:00:00"/>
    <s v="USD"/>
    <n v="3.9586000000000001"/>
    <n v="1204.48"/>
    <n v="4768.0545280000006"/>
    <x v="1"/>
    <s v="Sprzedaż do klienta"/>
  </r>
  <r>
    <s v="CR"/>
    <n v="201900162"/>
    <x v="1"/>
    <d v="2019-09-02T00:00:00"/>
    <d v="2019-11-16T00:00:00"/>
    <s v="EUR"/>
    <n v="4.3003999999999998"/>
    <n v="-555"/>
    <n v="-2386.7219999999998"/>
    <x v="1"/>
    <s v="Sprzedaż do klienta - korekta"/>
  </r>
  <r>
    <s v="CR"/>
    <n v="201900163"/>
    <x v="3"/>
    <d v="2019-09-06T00:00:00"/>
    <d v="2019-12-31T00:00:00"/>
    <s v="EUR"/>
    <n v="4.2789999999999999"/>
    <n v="-125.65"/>
    <n v="-537.65634999999997"/>
    <x v="1"/>
    <s v="Sprzedaż do klienta - korekta"/>
  </r>
  <r>
    <s v="CD"/>
    <n v="201906272"/>
    <x v="7"/>
    <d v="2019-09-17T00:00:00"/>
    <d v="2019-12-01T00:00:00"/>
    <s v="USD"/>
    <n v="3.9116"/>
    <n v="310.35000000000002"/>
    <n v="1213.96506"/>
    <x v="1"/>
    <s v="Sprzedaż do klienta"/>
  </r>
  <r>
    <s v="CD"/>
    <n v="201906576"/>
    <x v="7"/>
    <d v="2019-09-30T00:00:00"/>
    <d v="2019-12-14T00:00:00"/>
    <s v="USD"/>
    <n v="4.0153999999999996"/>
    <n v="1107.2"/>
    <n v="4445.85088"/>
    <x v="1"/>
    <s v="Sprzedaż do klienta"/>
  </r>
  <r>
    <s v="CD"/>
    <n v="201906599"/>
    <x v="8"/>
    <d v="2019-09-30T00:00:00"/>
    <d v="2019-10-30T00:00:00"/>
    <s v="EUR"/>
    <n v="4.3865999999999996"/>
    <n v="7521.75"/>
    <n v="32994.90855"/>
    <x v="1"/>
    <s v="Sprzedaż do klienta"/>
  </r>
  <r>
    <s v="CR"/>
    <n v="201900181"/>
    <x v="1"/>
    <d v="2019-10-04T00:00:00"/>
    <d v="2019-12-18T00:00:00"/>
    <s v="EUR"/>
    <n v="4.2851999999999997"/>
    <n v="-555"/>
    <n v="-2378.2859999999996"/>
    <x v="1"/>
    <s v="Sprzedaż do klienta - korekta"/>
  </r>
  <r>
    <s v="CD"/>
    <n v="201906823"/>
    <x v="9"/>
    <d v="2019-10-08T00:00:00"/>
    <d v="2019-11-07T00:00:00"/>
    <s v="EUR"/>
    <n v="4.3304"/>
    <n v="913.96"/>
    <n v="3957.8123840000003"/>
    <x v="1"/>
    <s v="Sprzedaż do klienta"/>
  </r>
  <r>
    <s v="CD"/>
    <n v="201906877"/>
    <x v="9"/>
    <d v="2019-10-10T00:00:00"/>
    <d v="2019-11-09T00:00:00"/>
    <s v="EUR"/>
    <n v="4.3257000000000003"/>
    <n v="1370.94"/>
    <n v="5930.2751580000004"/>
    <x v="1"/>
    <s v="Sprzedaż do klienta"/>
  </r>
  <r>
    <s v="CR"/>
    <n v="201900182"/>
    <x v="1"/>
    <d v="2019-10-15T00:00:00"/>
    <d v="2019-12-29T00:00:00"/>
    <s v="EUR"/>
    <n v="4.2920999999999996"/>
    <n v="-555"/>
    <n v="-2382.1154999999999"/>
    <x v="1"/>
    <s v="Sprzedaż do klienta - korekta"/>
  </r>
  <r>
    <s v="II"/>
    <n v="201900182"/>
    <x v="0"/>
    <d v="2019-10-18T00:00:00"/>
    <d v="2019-12-17T00:00:00"/>
    <s v="EUR"/>
    <n v="4.2849000000000004"/>
    <n v="77"/>
    <n v="329.93730000000005"/>
    <x v="0"/>
    <s v="Faktura wystawiona ręcznie"/>
  </r>
  <r>
    <s v="CR"/>
    <n v="201900183"/>
    <x v="1"/>
    <d v="2019-10-18T00:00:00"/>
    <d v="2020-01-01T00:00:00"/>
    <s v="EUR"/>
    <n v="4.2770000000000001"/>
    <n v="-66.599999999999994"/>
    <n v="-284.84819999999996"/>
    <x v="1"/>
    <s v="Sprzedaż do klienta - korekta"/>
  </r>
  <r>
    <s v="CD"/>
    <n v="201907255"/>
    <x v="10"/>
    <d v="2019-10-24T00:00:00"/>
    <d v="2020-01-07T00:00:00"/>
    <s v="EUR"/>
    <n v="4.2778"/>
    <n v="583.36"/>
    <n v="2495.4974080000002"/>
    <x v="1"/>
    <s v="Sprzedaż do klienta"/>
  </r>
  <r>
    <s v="II"/>
    <n v="201900193"/>
    <x v="0"/>
    <d v="2019-10-28T00:00:00"/>
    <d v="2019-12-27T00:00:00"/>
    <s v="EUR"/>
    <n v="4.2762000000000002"/>
    <n v="106"/>
    <n v="453.27720000000005"/>
    <x v="0"/>
    <s v="Faktura wystawiona ręcznie"/>
  </r>
  <r>
    <s v="CD"/>
    <n v="201907392"/>
    <x v="9"/>
    <d v="2019-10-29T00:00:00"/>
    <d v="2020-01-12T00:00:00"/>
    <s v="EUR"/>
    <n v="4.2457000000000003"/>
    <n v="409054.4"/>
    <n v="1736722.2660800002"/>
    <x v="1"/>
    <s v="Sprzedaż do klienta"/>
  </r>
  <r>
    <s v="CD"/>
    <n v="201907362"/>
    <x v="9"/>
    <d v="2019-10-29T00:00:00"/>
    <d v="2020-01-12T00:00:00"/>
    <s v="EUR"/>
    <n v="4.2732000000000001"/>
    <n v="386.44"/>
    <n v="1651.3354080000001"/>
    <x v="1"/>
    <s v="Sprzedaż do klienta"/>
  </r>
  <r>
    <s v="CR"/>
    <n v="201900188"/>
    <x v="9"/>
    <d v="2019-10-29T00:00:00"/>
    <d v="2019-11-28T00:00:00"/>
    <s v="EUR"/>
    <n v="4.2808999999999999"/>
    <n v="-262096.3"/>
    <n v="-1122008.05067"/>
    <x v="1"/>
    <s v="Sprzedaż do klienta - korekta"/>
  </r>
  <r>
    <s v="CR"/>
    <n v="201900189"/>
    <x v="9"/>
    <d v="2019-10-29T00:00:00"/>
    <d v="2019-11-28T00:00:00"/>
    <s v="EUR"/>
    <n v="4.2457000000000003"/>
    <n v="-372228.36"/>
    <n v="-1580369.948052"/>
    <x v="1"/>
    <s v="Sprzedaż do klienta - korekta"/>
  </r>
  <r>
    <s v="CR"/>
    <n v="201900187"/>
    <x v="9"/>
    <d v="2019-10-29T00:00:00"/>
    <d v="2020-01-12T00:00:00"/>
    <s v="EUR"/>
    <n v="4.2732000000000001"/>
    <n v="-386.44"/>
    <n v="-1651.3354080000001"/>
    <x v="1"/>
    <s v="Sprzedaż do klienta - korekta"/>
  </r>
  <r>
    <s v="CD"/>
    <n v="201907391"/>
    <x v="9"/>
    <d v="2019-10-29T00:00:00"/>
    <d v="2020-01-12T00:00:00"/>
    <s v="EUR"/>
    <n v="4.2808999999999999"/>
    <n v="262096.13"/>
    <n v="1122007.3229169999"/>
    <x v="1"/>
    <s v="Sprzedaż do klienta"/>
  </r>
  <r>
    <s v="CD"/>
    <n v="201907490"/>
    <x v="8"/>
    <d v="2019-10-31T00:00:00"/>
    <d v="2019-11-30T00:00:00"/>
    <s v="EUR"/>
    <n v="4.2655000000000003"/>
    <n v="11282.63"/>
    <n v="48126.058265"/>
    <x v="1"/>
    <s v="Sprzedaż do klienta"/>
  </r>
  <r>
    <s v="CD"/>
    <n v="201907887"/>
    <x v="9"/>
    <d v="2019-11-15T00:00:00"/>
    <d v="2020-01-29T00:00:00"/>
    <s v="EUR"/>
    <n v="4.2915999999999999"/>
    <n v="1186.92"/>
    <n v="5093.7858720000004"/>
    <x v="1"/>
    <s v="Sprzedaż do klienta"/>
  </r>
  <r>
    <s v="II"/>
    <n v="201900210"/>
    <x v="11"/>
    <d v="2019-11-19T00:00:00"/>
    <d v="2019-12-19T00:00:00"/>
    <s v="PLN"/>
    <n v="1"/>
    <n v="522.01"/>
    <n v="522.01"/>
    <x v="0"/>
    <s v="Faktura wystawiona ręcznie"/>
  </r>
  <r>
    <s v="CD"/>
    <n v="201908038"/>
    <x v="12"/>
    <d v="2019-11-20T00:00:00"/>
    <d v="2020-02-03T00:00:00"/>
    <s v="EUR"/>
    <n v="4.2927999999999997"/>
    <n v="773.2"/>
    <n v="3319.1929599999999"/>
    <x v="1"/>
    <s v="Sprzedaż do klienta"/>
  </r>
  <r>
    <s v="CD"/>
    <n v="201908253"/>
    <x v="3"/>
    <d v="2019-11-29T00:00:00"/>
    <d v="2020-02-29T00:00:00"/>
    <s v="EUR"/>
    <n v="4.3230000000000004"/>
    <n v="3811.8"/>
    <n v="16478.411400000001"/>
    <x v="1"/>
    <s v="Sprzedaż do klienta"/>
  </r>
  <r>
    <s v="CR"/>
    <n v="201900209"/>
    <x v="9"/>
    <d v="2019-11-29T00:00:00"/>
    <d v="2020-02-12T00:00:00"/>
    <s v="EUR"/>
    <n v="4.2915999999999999"/>
    <n v="-1142.69"/>
    <n v="-4903.9684040000002"/>
    <x v="1"/>
    <s v="Sprzedaż do klienta - korekta"/>
  </r>
  <r>
    <s v="CD"/>
    <n v="201908671"/>
    <x v="7"/>
    <d v="2019-12-16T00:00:00"/>
    <d v="2020-02-29T00:00:00"/>
    <s v="USD"/>
    <n v="3.8233999999999999"/>
    <n v="1388.3"/>
    <n v="5308.0262199999997"/>
    <x v="1"/>
    <s v="Sprzedaż do klienta"/>
  </r>
  <r>
    <s v="CD"/>
    <n v="201908662"/>
    <x v="7"/>
    <d v="2019-12-16T00:00:00"/>
    <d v="2020-02-29T00:00:00"/>
    <s v="USD"/>
    <n v="3.8233999999999999"/>
    <n v="23070.48"/>
    <n v="88207.673232000001"/>
    <x v="1"/>
    <s v="Sprzedaż do klienta"/>
  </r>
  <r>
    <s v="CD"/>
    <n v="201908842"/>
    <x v="3"/>
    <d v="2019-12-20T00:00:00"/>
    <d v="2020-03-31T00:00:00"/>
    <s v="EUR"/>
    <n v="4.2632000000000003"/>
    <n v="987"/>
    <n v="4207.7784000000001"/>
    <x v="1"/>
    <s v="Sprzedaż do klienta"/>
  </r>
  <r>
    <s v="CD"/>
    <n v="201908846"/>
    <x v="3"/>
    <d v="2019-12-20T00:00:00"/>
    <d v="2020-03-31T00:00:00"/>
    <s v="EUR"/>
    <n v="4.2632000000000003"/>
    <n v="9035.52"/>
    <n v="38520.228864000004"/>
    <x v="1"/>
    <s v="Sprzedaż do klienta"/>
  </r>
  <r>
    <s v="CD"/>
    <n v="201908845"/>
    <x v="3"/>
    <d v="2019-12-20T00:00:00"/>
    <d v="2020-03-31T00:00:00"/>
    <s v="EUR"/>
    <n v="4.2632000000000003"/>
    <n v="635"/>
    <n v="2707.1320000000001"/>
    <x v="1"/>
    <s v="Sprzedaż do klienta"/>
  </r>
  <r>
    <s v="CD"/>
    <n v="202000021"/>
    <x v="5"/>
    <d v="2020-01-02T00:00:00"/>
    <d v="2020-04-30T00:00:00"/>
    <s v="EUR"/>
    <n v="4.2584999999999997"/>
    <n v="1723.5"/>
    <n v="7339.5247499999996"/>
    <x v="1"/>
    <s v="Sprzedaż do klienta"/>
  </r>
  <r>
    <s v="CD"/>
    <n v="202000019"/>
    <x v="5"/>
    <d v="2020-01-02T00:00:00"/>
    <d v="2020-04-30T00:00:00"/>
    <s v="EUR"/>
    <n v="4.2584999999999997"/>
    <n v="229.2"/>
    <n v="976.04819999999984"/>
    <x v="1"/>
    <s v="Sprzedaż do klienta"/>
  </r>
  <r>
    <s v="CD"/>
    <n v="202000022"/>
    <x v="5"/>
    <d v="2020-01-02T00:00:00"/>
    <d v="2020-04-30T00:00:00"/>
    <s v="EUR"/>
    <n v="4.2584999999999997"/>
    <n v="4241.3999999999996"/>
    <n v="18062.001899999996"/>
    <x v="1"/>
    <s v="Sprzedaż do klienta"/>
  </r>
  <r>
    <s v="CD"/>
    <n v="202000020"/>
    <x v="5"/>
    <d v="2020-01-02T00:00:00"/>
    <d v="2020-04-30T00:00:00"/>
    <s v="EUR"/>
    <n v="4.2584999999999997"/>
    <n v="1033.9000000000001"/>
    <n v="4402.8631500000001"/>
    <x v="1"/>
    <s v="Sprzedaż do klienta"/>
  </r>
  <r>
    <s v="CD"/>
    <n v="202000048"/>
    <x v="5"/>
    <d v="2020-01-03T00:00:00"/>
    <d v="2020-04-30T00:00:00"/>
    <s v="EUR"/>
    <n v="4.2571000000000003"/>
    <n v="665.1"/>
    <n v="2831.3972100000005"/>
    <x v="1"/>
    <s v="Sprzedaż do klienta"/>
  </r>
  <r>
    <s v="CD"/>
    <n v="202000047"/>
    <x v="5"/>
    <d v="2020-01-03T00:00:00"/>
    <d v="2020-04-30T00:00:00"/>
    <s v="EUR"/>
    <n v="4.2571000000000003"/>
    <n v="225.4"/>
    <n v="959.55034000000012"/>
    <x v="1"/>
    <s v="Sprzedaż do klienta"/>
  </r>
  <r>
    <s v="CD"/>
    <n v="202000049"/>
    <x v="5"/>
    <d v="2020-01-03T00:00:00"/>
    <d v="2020-04-30T00:00:00"/>
    <s v="EUR"/>
    <n v="4.2571000000000003"/>
    <n v="535.91999999999996"/>
    <n v="2281.4650320000001"/>
    <x v="1"/>
    <s v="Sprzedaż do klienta"/>
  </r>
  <r>
    <s v="CD"/>
    <n v="202000046"/>
    <x v="5"/>
    <d v="2020-01-03T00:00:00"/>
    <d v="2020-04-30T00:00:00"/>
    <s v="EUR"/>
    <n v="4.2571000000000003"/>
    <n v="2160.02"/>
    <n v="9195.4211420000011"/>
    <x v="1"/>
    <s v="Sprzedaż do klienta"/>
  </r>
  <r>
    <s v="CD"/>
    <n v="202000042"/>
    <x v="3"/>
    <d v="2020-01-03T00:00:00"/>
    <d v="2020-04-30T00:00:00"/>
    <s v="EUR"/>
    <n v="4.2571000000000003"/>
    <n v="225.4"/>
    <n v="959.55034000000012"/>
    <x v="1"/>
    <s v="Sprzedaż do klienta"/>
  </r>
  <r>
    <s v="CD"/>
    <n v="202000037"/>
    <x v="3"/>
    <d v="2020-01-03T00:00:00"/>
    <d v="2020-04-30T00:00:00"/>
    <s v="EUR"/>
    <n v="4.2571000000000003"/>
    <n v="424.5"/>
    <n v="1807.1389500000002"/>
    <x v="1"/>
    <s v="Sprzedaż do klienta"/>
  </r>
  <r>
    <s v="CD"/>
    <n v="202000050"/>
    <x v="5"/>
    <d v="2020-01-03T00:00:00"/>
    <d v="2020-04-30T00:00:00"/>
    <s v="EUR"/>
    <n v="4.2571000000000003"/>
    <n v="2120.6999999999998"/>
    <n v="9028.03197"/>
    <x v="1"/>
    <s v="Sprzedaż do klienta"/>
  </r>
  <r>
    <s v="CD"/>
    <n v="202000080"/>
    <x v="5"/>
    <d v="2020-01-07T00:00:00"/>
    <d v="2020-04-30T00:00:00"/>
    <s v="EUR"/>
    <n v="4.2568999999999999"/>
    <n v="623"/>
    <n v="2652.0486999999998"/>
    <x v="1"/>
    <s v="Sprzedaż do klienta"/>
  </r>
  <r>
    <s v="CD"/>
    <n v="202000078"/>
    <x v="5"/>
    <d v="2020-01-07T00:00:00"/>
    <d v="2020-04-30T00:00:00"/>
    <s v="EUR"/>
    <n v="4.2568999999999999"/>
    <n v="1845.6"/>
    <n v="7856.5346399999999"/>
    <x v="1"/>
    <s v="Sprzedaż do klienta"/>
  </r>
  <r>
    <s v="CD"/>
    <n v="202000084"/>
    <x v="5"/>
    <d v="2020-01-07T00:00:00"/>
    <d v="2020-04-30T00:00:00"/>
    <s v="EUR"/>
    <n v="4.2568999999999999"/>
    <n v="1651.78"/>
    <n v="7031.4622819999995"/>
    <x v="1"/>
    <s v="Sprzedaż do klienta"/>
  </r>
  <r>
    <s v="CD"/>
    <n v="202000079"/>
    <x v="5"/>
    <d v="2020-01-07T00:00:00"/>
    <d v="2020-04-30T00:00:00"/>
    <s v="EUR"/>
    <n v="4.2568999999999999"/>
    <n v="831"/>
    <n v="3537.4838999999997"/>
    <x v="1"/>
    <s v="Sprzedaż do klienta"/>
  </r>
  <r>
    <s v="CD"/>
    <n v="202000077"/>
    <x v="5"/>
    <d v="2020-01-07T00:00:00"/>
    <d v="2020-04-30T00:00:00"/>
    <s v="EUR"/>
    <n v="4.2568999999999999"/>
    <n v="1780.07"/>
    <n v="7577.5799829999996"/>
    <x v="1"/>
    <s v="Sprzedaż do klienta"/>
  </r>
  <r>
    <s v="CD"/>
    <n v="202000119"/>
    <x v="5"/>
    <d v="2020-01-08T00:00:00"/>
    <d v="2020-04-30T00:00:00"/>
    <s v="EUR"/>
    <n v="4.2347000000000001"/>
    <n v="2160.02"/>
    <n v="9147.0366940000004"/>
    <x v="1"/>
    <s v="Sprzedaż do klienta"/>
  </r>
  <r>
    <s v="CD"/>
    <n v="202000120"/>
    <x v="5"/>
    <d v="2020-01-08T00:00:00"/>
    <d v="2020-04-30T00:00:00"/>
    <s v="EUR"/>
    <n v="4.2347000000000001"/>
    <n v="486"/>
    <n v="2058.0642000000003"/>
    <x v="1"/>
    <s v="Sprzedaż do klienta"/>
  </r>
  <r>
    <s v="CD"/>
    <n v="202000121"/>
    <x v="5"/>
    <d v="2020-01-08T00:00:00"/>
    <d v="2020-04-30T00:00:00"/>
    <s v="EUR"/>
    <n v="4.2347000000000001"/>
    <n v="1211.4000000000001"/>
    <n v="5129.9155800000008"/>
    <x v="1"/>
    <s v="Sprzedaż do klienta"/>
  </r>
  <r>
    <s v="CD"/>
    <n v="202000166"/>
    <x v="5"/>
    <d v="2020-01-09T00:00:00"/>
    <d v="2020-04-30T00:00:00"/>
    <s v="EUR"/>
    <n v="4.2465000000000002"/>
    <n v="2363.1999999999998"/>
    <n v="10035.328799999999"/>
    <x v="1"/>
    <s v="Sprzedaż do klienta"/>
  </r>
  <r>
    <s v="CD"/>
    <n v="202000165"/>
    <x v="5"/>
    <d v="2020-01-09T00:00:00"/>
    <d v="2020-04-30T00:00:00"/>
    <s v="EUR"/>
    <n v="4.2465000000000002"/>
    <n v="2660.4"/>
    <n v="11297.3886"/>
    <x v="1"/>
    <s v="Sprzedaż do klienta"/>
  </r>
  <r>
    <s v="CD"/>
    <n v="202000138"/>
    <x v="5"/>
    <d v="2020-01-09T00:00:00"/>
    <d v="2020-04-30T00:00:00"/>
    <s v="EUR"/>
    <n v="4.2465000000000002"/>
    <n v="889.42"/>
    <n v="3776.9220300000002"/>
    <x v="1"/>
    <s v="Sprzedaż do klienta"/>
  </r>
  <r>
    <s v="CD"/>
    <n v="202000201"/>
    <x v="5"/>
    <d v="2020-01-10T00:00:00"/>
    <d v="2020-04-30T00:00:00"/>
    <s v="EUR"/>
    <n v="4.2458999999999998"/>
    <n v="369"/>
    <n v="1566.7370999999998"/>
    <x v="1"/>
    <s v="Sprzedaż do klienta"/>
  </r>
  <r>
    <s v="CD"/>
    <n v="202000197"/>
    <x v="5"/>
    <d v="2020-01-10T00:00:00"/>
    <d v="2020-04-30T00:00:00"/>
    <s v="EUR"/>
    <n v="4.2458999999999998"/>
    <n v="2120.6999999999998"/>
    <n v="9004.2801299999992"/>
    <x v="1"/>
    <s v="Sprzedaż do klienta"/>
  </r>
  <r>
    <s v="CD"/>
    <n v="202000202"/>
    <x v="5"/>
    <d v="2020-01-10T00:00:00"/>
    <d v="2020-04-30T00:00:00"/>
    <s v="EUR"/>
    <n v="4.2458999999999998"/>
    <n v="280.5"/>
    <n v="1190.97495"/>
    <x v="1"/>
    <s v="Sprzedaż do klienta"/>
  </r>
  <r>
    <s v="CD"/>
    <n v="202000195"/>
    <x v="5"/>
    <d v="2020-01-10T00:00:00"/>
    <d v="2020-04-30T00:00:00"/>
    <s v="EUR"/>
    <n v="4.2458999999999998"/>
    <n v="623"/>
    <n v="2645.1956999999998"/>
    <x v="1"/>
    <s v="Sprzedaż do klienta"/>
  </r>
  <r>
    <s v="CD"/>
    <n v="202000196"/>
    <x v="5"/>
    <d v="2020-01-10T00:00:00"/>
    <d v="2020-04-30T00:00:00"/>
    <s v="EUR"/>
    <n v="4.2458999999999998"/>
    <n v="2120.6999999999998"/>
    <n v="9004.2801299999992"/>
    <x v="1"/>
    <s v="Sprzedaż do klienta"/>
  </r>
  <r>
    <s v="CD"/>
    <n v="202000199"/>
    <x v="5"/>
    <d v="2020-01-10T00:00:00"/>
    <d v="2020-04-30T00:00:00"/>
    <s v="EUR"/>
    <n v="4.2458999999999998"/>
    <n v="389.76"/>
    <n v="1654.8819839999999"/>
    <x v="1"/>
    <s v="Sprzedaż do klienta"/>
  </r>
  <r>
    <s v="CD"/>
    <n v="202000200"/>
    <x v="5"/>
    <d v="2020-01-10T00:00:00"/>
    <d v="2020-04-30T00:00:00"/>
    <s v="EUR"/>
    <n v="4.2458999999999998"/>
    <n v="974.4"/>
    <n v="4137.20496"/>
    <x v="1"/>
    <s v="Sprzedaż do klienta"/>
  </r>
  <r>
    <s v="CD"/>
    <n v="202000184"/>
    <x v="13"/>
    <d v="2020-01-10T00:00:00"/>
    <d v="2020-01-31T00:00:00"/>
    <s v="EUR"/>
    <n v="4.2458999999999998"/>
    <n v="104.8"/>
    <n v="444.97031999999996"/>
    <x v="1"/>
    <s v="Sprzedaż do klienta"/>
  </r>
  <r>
    <s v="CD"/>
    <n v="202000260"/>
    <x v="5"/>
    <d v="2020-01-14T00:00:00"/>
    <d v="2020-04-30T00:00:00"/>
    <s v="EUR"/>
    <n v="4.2352999999999996"/>
    <n v="753.9"/>
    <n v="3192.9926699999996"/>
    <x v="1"/>
    <s v="Sprzedaż do klienta"/>
  </r>
  <r>
    <s v="CD"/>
    <n v="202000262"/>
    <x v="5"/>
    <d v="2020-01-14T00:00:00"/>
    <d v="2020-04-30T00:00:00"/>
    <s v="EUR"/>
    <n v="4.2352999999999996"/>
    <n v="1662.75"/>
    <n v="7042.2450749999998"/>
    <x v="1"/>
    <s v="Sprzedaż do klienta"/>
  </r>
  <r>
    <s v="CD"/>
    <n v="202000263"/>
    <x v="5"/>
    <d v="2020-01-14T00:00:00"/>
    <d v="2020-04-30T00:00:00"/>
    <s v="EUR"/>
    <n v="4.2352999999999996"/>
    <n v="872.3"/>
    <n v="3694.4521899999995"/>
    <x v="1"/>
    <s v="Sprzedaż do klienta"/>
  </r>
  <r>
    <s v="CD"/>
    <n v="202000251"/>
    <x v="3"/>
    <d v="2020-01-14T00:00:00"/>
    <d v="2020-04-30T00:00:00"/>
    <s v="EUR"/>
    <n v="4.2352999999999996"/>
    <n v="2115"/>
    <n v="8957.6594999999998"/>
    <x v="1"/>
    <s v="Sprzedaż do klienta"/>
  </r>
  <r>
    <s v="CD"/>
    <n v="202000264"/>
    <x v="5"/>
    <d v="2020-01-14T00:00:00"/>
    <d v="2020-04-30T00:00:00"/>
    <s v="EUR"/>
    <n v="4.2352999999999996"/>
    <n v="2394.36"/>
    <n v="10140.832908"/>
    <x v="1"/>
    <s v="Sprzedaż do klienta"/>
  </r>
  <r>
    <s v="CD"/>
    <n v="202000265"/>
    <x v="5"/>
    <d v="2020-01-14T00:00:00"/>
    <d v="2020-04-30T00:00:00"/>
    <s v="EUR"/>
    <n v="4.2352999999999996"/>
    <n v="2604.73"/>
    <n v="11031.812968999999"/>
    <x v="1"/>
    <s v="Sprzedaż do klienta"/>
  </r>
  <r>
    <s v="CD"/>
    <n v="202000253"/>
    <x v="5"/>
    <d v="2020-01-14T00:00:00"/>
    <d v="2020-04-30T00:00:00"/>
    <s v="EUR"/>
    <n v="4.2352999999999996"/>
    <n v="93.5"/>
    <n v="396.00054999999998"/>
    <x v="1"/>
    <s v="Sprzedaż do klienta"/>
  </r>
  <r>
    <s v="CD"/>
    <n v="202000257"/>
    <x v="5"/>
    <d v="2020-01-14T00:00:00"/>
    <d v="2020-04-30T00:00:00"/>
    <s v="EUR"/>
    <n v="4.2352999999999996"/>
    <n v="225.4"/>
    <n v="954.63661999999999"/>
    <x v="1"/>
    <s v="Sprzedaż do klienta"/>
  </r>
  <r>
    <s v="CD"/>
    <n v="202000256"/>
    <x v="5"/>
    <d v="2020-01-14T00:00:00"/>
    <d v="2020-04-30T00:00:00"/>
    <s v="EUR"/>
    <n v="4.2352999999999996"/>
    <n v="753.9"/>
    <n v="3192.9926699999996"/>
    <x v="1"/>
    <s v="Sprzedaż do klienta"/>
  </r>
  <r>
    <s v="CD"/>
    <n v="202000255"/>
    <x v="5"/>
    <d v="2020-01-14T00:00:00"/>
    <d v="2020-04-30T00:00:00"/>
    <s v="EUR"/>
    <n v="4.2352999999999996"/>
    <n v="486"/>
    <n v="2058.3557999999998"/>
    <x v="1"/>
    <s v="Sprzedaż do klienta"/>
  </r>
  <r>
    <s v="CD"/>
    <n v="202000261"/>
    <x v="5"/>
    <d v="2020-01-14T00:00:00"/>
    <d v="2020-04-30T00:00:00"/>
    <s v="EUR"/>
    <n v="4.2352999999999996"/>
    <n v="762.36"/>
    <n v="3228.8233079999995"/>
    <x v="1"/>
    <s v="Sprzedaż do klienta"/>
  </r>
  <r>
    <s v="CD"/>
    <n v="202000239"/>
    <x v="7"/>
    <d v="2020-01-14T00:00:00"/>
    <d v="2020-03-29T00:00:00"/>
    <s v="USD"/>
    <n v="3.8100999999999998"/>
    <n v="1505.75"/>
    <n v="5737.0580749999999"/>
    <x v="1"/>
    <s v="Sprzedaż do klienta"/>
  </r>
  <r>
    <s v="CD"/>
    <n v="202000295"/>
    <x v="5"/>
    <d v="2020-01-15T00:00:00"/>
    <d v="2020-04-30T00:00:00"/>
    <s v="EUR"/>
    <n v="4.2323000000000004"/>
    <n v="486"/>
    <n v="2056.8978000000002"/>
    <x v="1"/>
    <s v="Sprzedaż do klienta"/>
  </r>
  <r>
    <s v="CD"/>
    <n v="202000292"/>
    <x v="5"/>
    <d v="2020-01-15T00:00:00"/>
    <d v="2020-04-30T00:00:00"/>
    <s v="EUR"/>
    <n v="4.2323000000000004"/>
    <n v="229.2"/>
    <n v="970.04316000000006"/>
    <x v="1"/>
    <s v="Sprzedaż do klienta"/>
  </r>
  <r>
    <s v="CD"/>
    <n v="202000293"/>
    <x v="5"/>
    <d v="2020-01-15T00:00:00"/>
    <d v="2020-04-30T00:00:00"/>
    <s v="EUR"/>
    <n v="4.2323000000000004"/>
    <n v="212.1"/>
    <n v="897.67083000000002"/>
    <x v="1"/>
    <s v="Sprzedaż do klienta"/>
  </r>
  <r>
    <s v="CD"/>
    <n v="202000294"/>
    <x v="5"/>
    <d v="2020-01-15T00:00:00"/>
    <d v="2020-04-30T00:00:00"/>
    <s v="EUR"/>
    <n v="4.2323000000000004"/>
    <n v="2067.8000000000002"/>
    <n v="8751.5499400000008"/>
    <x v="1"/>
    <s v="Sprzedaż do klienta"/>
  </r>
  <r>
    <s v="CD"/>
    <n v="202000296"/>
    <x v="5"/>
    <d v="2020-01-15T00:00:00"/>
    <d v="2020-04-30T00:00:00"/>
    <s v="EUR"/>
    <n v="4.2323000000000004"/>
    <n v="623"/>
    <n v="2636.7229000000002"/>
    <x v="1"/>
    <s v="Sprzedaż do klienta"/>
  </r>
  <r>
    <s v="CD"/>
    <n v="202000284"/>
    <x v="5"/>
    <d v="2020-01-15T00:00:00"/>
    <d v="2020-04-30T00:00:00"/>
    <s v="EUR"/>
    <n v="4.2323000000000004"/>
    <n v="849"/>
    <n v="3593.2227000000003"/>
    <x v="1"/>
    <s v="Sprzedaż do klienta"/>
  </r>
  <r>
    <s v="CD"/>
    <n v="202000322"/>
    <x v="5"/>
    <d v="2020-01-16T00:00:00"/>
    <d v="2020-04-30T00:00:00"/>
    <s v="EUR"/>
    <n v="4.2279"/>
    <n v="1033.9000000000001"/>
    <n v="4371.2258100000008"/>
    <x v="1"/>
    <s v="Sprzedaż do klienta"/>
  </r>
  <r>
    <s v="CD"/>
    <n v="202000326"/>
    <x v="5"/>
    <d v="2020-01-16T00:00:00"/>
    <d v="2020-04-30T00:00:00"/>
    <s v="EUR"/>
    <n v="4.2279"/>
    <n v="45.6"/>
    <n v="192.79223999999999"/>
    <x v="1"/>
    <s v="Sprzedaż do klienta"/>
  </r>
  <r>
    <s v="CD"/>
    <n v="202000325"/>
    <x v="5"/>
    <d v="2020-01-16T00:00:00"/>
    <d v="2020-04-30T00:00:00"/>
    <s v="EUR"/>
    <n v="4.2279"/>
    <n v="415.5"/>
    <n v="1756.69245"/>
    <x v="1"/>
    <s v="Sprzedaż do klienta"/>
  </r>
  <r>
    <s v="CD"/>
    <n v="202000324"/>
    <x v="5"/>
    <d v="2020-01-16T00:00:00"/>
    <d v="2020-04-30T00:00:00"/>
    <s v="EUR"/>
    <n v="4.2279"/>
    <n v="2660.4"/>
    <n v="11247.90516"/>
    <x v="1"/>
    <s v="Sprzedaż do klienta"/>
  </r>
  <r>
    <s v="CD"/>
    <n v="202000323"/>
    <x v="5"/>
    <d v="2020-01-16T00:00:00"/>
    <d v="2020-04-30T00:00:00"/>
    <s v="EUR"/>
    <n v="4.2279"/>
    <n v="1207.07"/>
    <n v="5103.3712529999993"/>
    <x v="1"/>
    <s v="Sprzedaż do klienta"/>
  </r>
  <r>
    <s v="CD"/>
    <n v="202000321"/>
    <x v="5"/>
    <d v="2020-01-16T00:00:00"/>
    <d v="2020-04-30T00:00:00"/>
    <s v="EUR"/>
    <n v="4.2279"/>
    <n v="2481.6"/>
    <n v="10491.95664"/>
    <x v="1"/>
    <s v="Sprzedaż do klienta"/>
  </r>
  <r>
    <s v="CD"/>
    <n v="202000346"/>
    <x v="4"/>
    <d v="2020-01-17T00:00:00"/>
    <d v="2020-04-16T00:00:00"/>
    <s v="EUR"/>
    <n v="4.2347999999999999"/>
    <n v="3599.86"/>
    <n v="15244.687128"/>
    <x v="1"/>
    <s v="Sprzedaż do klienta"/>
  </r>
  <r>
    <s v="CD"/>
    <n v="202000343"/>
    <x v="3"/>
    <d v="2020-01-17T00:00:00"/>
    <d v="2020-04-30T00:00:00"/>
    <s v="EUR"/>
    <n v="4.2347999999999999"/>
    <n v="976.4"/>
    <n v="4134.8587200000002"/>
    <x v="1"/>
    <s v="Sprzedaż do klienta"/>
  </r>
  <r>
    <s v="CD"/>
    <n v="202000344"/>
    <x v="3"/>
    <d v="2020-01-17T00:00:00"/>
    <d v="2020-04-30T00:00:00"/>
    <s v="EUR"/>
    <n v="4.2347999999999999"/>
    <n v="23.1"/>
    <n v="97.823880000000003"/>
    <x v="1"/>
    <s v="Sprzedaż do klienta"/>
  </r>
  <r>
    <s v="CD"/>
    <n v="202000345"/>
    <x v="3"/>
    <d v="2020-01-17T00:00:00"/>
    <d v="2020-04-30T00:00:00"/>
    <s v="EUR"/>
    <n v="4.2347999999999999"/>
    <n v="998.7"/>
    <n v="4229.2947599999998"/>
    <x v="1"/>
    <s v="Sprzedaż do klienta"/>
  </r>
  <r>
    <s v="CD"/>
    <n v="202000364"/>
    <x v="5"/>
    <d v="2020-01-17T00:00:00"/>
    <d v="2020-04-30T00:00:00"/>
    <s v="EUR"/>
    <n v="4.2347999999999999"/>
    <n v="225.4"/>
    <n v="954.52391999999998"/>
    <x v="1"/>
    <s v="Sprzedaż do klienta"/>
  </r>
  <r>
    <s v="CD"/>
    <n v="202000365"/>
    <x v="5"/>
    <d v="2020-01-17T00:00:00"/>
    <d v="2020-04-30T00:00:00"/>
    <s v="EUR"/>
    <n v="4.2347999999999999"/>
    <n v="154.56"/>
    <n v="654.53068799999994"/>
    <x v="1"/>
    <s v="Sprzedaż do klienta"/>
  </r>
  <r>
    <s v="CD"/>
    <n v="202000362"/>
    <x v="5"/>
    <d v="2020-01-17T00:00:00"/>
    <d v="2020-04-30T00:00:00"/>
    <s v="EUR"/>
    <n v="4.2347999999999999"/>
    <n v="4777.5"/>
    <n v="20231.756999999998"/>
    <x v="1"/>
    <s v="Sprzedaż do klienta"/>
  </r>
  <r>
    <s v="CD"/>
    <n v="202000360"/>
    <x v="5"/>
    <d v="2020-01-17T00:00:00"/>
    <d v="2020-04-30T00:00:00"/>
    <s v="EUR"/>
    <n v="4.2347999999999999"/>
    <n v="2481.6"/>
    <n v="10509.079679999999"/>
    <x v="1"/>
    <s v="Sprzedaż do klienta"/>
  </r>
  <r>
    <s v="CD"/>
    <n v="202000361"/>
    <x v="5"/>
    <d v="2020-01-17T00:00:00"/>
    <d v="2020-04-30T00:00:00"/>
    <s v="EUR"/>
    <n v="4.2347999999999999"/>
    <n v="306.60000000000002"/>
    <n v="1298.38968"/>
    <x v="1"/>
    <s v="Sprzedaż do klienta"/>
  </r>
  <r>
    <s v="CD"/>
    <n v="202000348"/>
    <x v="5"/>
    <d v="2020-01-17T00:00:00"/>
    <d v="2020-04-30T00:00:00"/>
    <s v="EUR"/>
    <n v="4.2347999999999999"/>
    <n v="4937.76"/>
    <n v="20910.426048000001"/>
    <x v="1"/>
    <s v="Sprzedaż do klienta"/>
  </r>
  <r>
    <s v="CD"/>
    <n v="202000363"/>
    <x v="5"/>
    <d v="2020-01-17T00:00:00"/>
    <d v="2020-04-30T00:00:00"/>
    <s v="EUR"/>
    <n v="4.2347999999999999"/>
    <n v="1033.9000000000001"/>
    <n v="4378.3597200000004"/>
    <x v="1"/>
    <s v="Sprzedaż do klienta"/>
  </r>
  <r>
    <s v="CD"/>
    <n v="202000392"/>
    <x v="5"/>
    <d v="2020-01-20T00:00:00"/>
    <d v="2020-04-30T00:00:00"/>
    <s v="EUR"/>
    <n v="4.2343999999999999"/>
    <n v="4777.5"/>
    <n v="20229.846000000001"/>
    <x v="1"/>
    <s v="Sprzedaż do klienta"/>
  </r>
  <r>
    <s v="CD"/>
    <n v="202000393"/>
    <x v="5"/>
    <d v="2020-01-20T00:00:00"/>
    <d v="2020-04-30T00:00:00"/>
    <s v="EUR"/>
    <n v="4.2343999999999999"/>
    <n v="976.4"/>
    <n v="4134.4681599999994"/>
    <x v="1"/>
    <s v="Sprzedaż do klienta"/>
  </r>
  <r>
    <s v="CD"/>
    <n v="202000424"/>
    <x v="5"/>
    <d v="2020-01-20T00:00:00"/>
    <d v="2020-04-30T00:00:00"/>
    <s v="EUR"/>
    <n v="4.2343999999999999"/>
    <n v="2128.3200000000002"/>
    <n v="9012.1582080000007"/>
    <x v="1"/>
    <s v="Sprzedaż do klienta"/>
  </r>
  <r>
    <s v="CD"/>
    <n v="202000422"/>
    <x v="5"/>
    <d v="2020-01-20T00:00:00"/>
    <d v="2020-04-30T00:00:00"/>
    <s v="EUR"/>
    <n v="4.2343999999999999"/>
    <n v="2120.6999999999998"/>
    <n v="8979.8920799999996"/>
    <x v="1"/>
    <s v="Sprzedaż do klienta"/>
  </r>
  <r>
    <s v="CD"/>
    <n v="202000423"/>
    <x v="5"/>
    <d v="2020-01-20T00:00:00"/>
    <d v="2020-04-30T00:00:00"/>
    <s v="EUR"/>
    <n v="4.2343999999999999"/>
    <n v="2541.1999999999998"/>
    <n v="10760.457279999999"/>
    <x v="1"/>
    <s v="Sprzedaż do klienta"/>
  </r>
  <r>
    <s v="CD"/>
    <n v="202000394"/>
    <x v="5"/>
    <d v="2020-01-20T00:00:00"/>
    <d v="2020-04-30T00:00:00"/>
    <s v="EUR"/>
    <n v="4.2343999999999999"/>
    <n v="339"/>
    <n v="1435.4616000000001"/>
    <x v="1"/>
    <s v="Sprzedaż do klienta"/>
  </r>
  <r>
    <s v="CD"/>
    <n v="202000432"/>
    <x v="3"/>
    <d v="2020-01-21T00:00:00"/>
    <d v="2020-04-30T00:00:00"/>
    <s v="EUR"/>
    <n v="4.2446999999999999"/>
    <n v="699"/>
    <n v="2967.0452999999998"/>
    <x v="1"/>
    <s v="Sprzedaż do klienta"/>
  </r>
  <r>
    <s v="CD"/>
    <n v="202000430"/>
    <x v="5"/>
    <d v="2020-01-21T00:00:00"/>
    <d v="2020-04-30T00:00:00"/>
    <s v="EUR"/>
    <n v="4.2446999999999999"/>
    <n v="1738"/>
    <n v="7377.2885999999999"/>
    <x v="1"/>
    <s v="Sprzedaż do klienta"/>
  </r>
  <r>
    <s v="CD"/>
    <n v="202000429"/>
    <x v="5"/>
    <d v="2020-01-21T00:00:00"/>
    <d v="2020-04-30T00:00:00"/>
    <s v="EUR"/>
    <n v="4.2446999999999999"/>
    <n v="1761.5"/>
    <n v="7477.0390499999994"/>
    <x v="1"/>
    <s v="Sprzedaż do klienta"/>
  </r>
  <r>
    <s v="CD"/>
    <n v="202000427"/>
    <x v="5"/>
    <d v="2020-01-21T00:00:00"/>
    <d v="2020-04-30T00:00:00"/>
    <s v="EUR"/>
    <n v="4.2446999999999999"/>
    <n v="4696.8"/>
    <n v="19936.506959999999"/>
    <x v="1"/>
    <s v="Sprzedaż do klienta"/>
  </r>
  <r>
    <s v="CD"/>
    <n v="202000428"/>
    <x v="5"/>
    <d v="2020-01-21T00:00:00"/>
    <d v="2020-04-30T00:00:00"/>
    <s v="EUR"/>
    <n v="4.2446999999999999"/>
    <n v="653.38"/>
    <n v="2773.4020860000001"/>
    <x v="1"/>
    <s v="Sprzedaż do klienta"/>
  </r>
  <r>
    <s v="CD"/>
    <n v="202000431"/>
    <x v="5"/>
    <d v="2020-01-21T00:00:00"/>
    <d v="2020-04-30T00:00:00"/>
    <s v="EUR"/>
    <n v="4.2446999999999999"/>
    <n v="2348.4"/>
    <n v="9968.2534799999994"/>
    <x v="1"/>
    <s v="Sprzedaż do klienta"/>
  </r>
  <r>
    <s v="CD"/>
    <n v="202000446"/>
    <x v="5"/>
    <d v="2020-01-22T00:00:00"/>
    <d v="2020-04-30T00:00:00"/>
    <s v="EUR"/>
    <n v="4.2458999999999998"/>
    <n v="1270.5999999999999"/>
    <n v="5394.8405399999992"/>
    <x v="1"/>
    <s v="Sprzedaż do klienta"/>
  </r>
  <r>
    <s v="CD"/>
    <n v="202000443"/>
    <x v="5"/>
    <d v="2020-01-22T00:00:00"/>
    <d v="2020-04-30T00:00:00"/>
    <s v="EUR"/>
    <n v="4.2458999999999998"/>
    <n v="756.71"/>
    <n v="3212.9149889999999"/>
    <x v="1"/>
    <s v="Sprzedaż do klienta"/>
  </r>
  <r>
    <s v="CD"/>
    <n v="202000444"/>
    <x v="5"/>
    <d v="2020-01-22T00:00:00"/>
    <d v="2020-04-30T00:00:00"/>
    <s v="EUR"/>
    <n v="4.2458999999999998"/>
    <n v="2348.4"/>
    <n v="9971.0715600000003"/>
    <x v="1"/>
    <s v="Sprzedaż do klienta"/>
  </r>
  <r>
    <s v="CD"/>
    <n v="202000449"/>
    <x v="5"/>
    <d v="2020-01-22T00:00:00"/>
    <d v="2020-04-30T00:00:00"/>
    <s v="EUR"/>
    <n v="4.2458999999999998"/>
    <n v="590.85"/>
    <n v="2508.6900150000001"/>
    <x v="1"/>
    <s v="Sprzedaż do klienta"/>
  </r>
  <r>
    <s v="CD"/>
    <n v="202000447"/>
    <x v="5"/>
    <d v="2020-01-22T00:00:00"/>
    <d v="2020-04-30T00:00:00"/>
    <s v="EUR"/>
    <n v="4.2458999999999998"/>
    <n v="2120.6999999999998"/>
    <n v="9004.2801299999992"/>
    <x v="1"/>
    <s v="Sprzedaż do klienta"/>
  </r>
  <r>
    <s v="CD"/>
    <n v="202000448"/>
    <x v="5"/>
    <d v="2020-01-22T00:00:00"/>
    <d v="2020-04-30T00:00:00"/>
    <s v="EUR"/>
    <n v="4.2458999999999998"/>
    <n v="540"/>
    <n v="2292.7860000000001"/>
    <x v="1"/>
    <s v="Sprzedaż do klienta"/>
  </r>
  <r>
    <s v="CD"/>
    <n v="202000445"/>
    <x v="5"/>
    <d v="2020-01-22T00:00:00"/>
    <d v="2020-04-30T00:00:00"/>
    <s v="EUR"/>
    <n v="4.2458999999999998"/>
    <n v="229.2"/>
    <n v="973.16027999999994"/>
    <x v="1"/>
    <s v="Sprzedaż do klienta"/>
  </r>
  <r>
    <s v="CD"/>
    <n v="202000498"/>
    <x v="5"/>
    <d v="2020-01-23T00:00:00"/>
    <d v="2020-04-30T00:00:00"/>
    <s v="EUR"/>
    <n v="4.2370000000000001"/>
    <n v="486"/>
    <n v="2059.1820000000002"/>
    <x v="1"/>
    <s v="Sprzedaż do klienta"/>
  </r>
  <r>
    <s v="CD"/>
    <n v="202000499"/>
    <x v="5"/>
    <d v="2020-01-23T00:00:00"/>
    <d v="2020-04-30T00:00:00"/>
    <s v="EUR"/>
    <n v="4.2370000000000001"/>
    <n v="343.7"/>
    <n v="1456.2569000000001"/>
    <x v="1"/>
    <s v="Sprzedaż do klienta"/>
  </r>
  <r>
    <s v="CD"/>
    <n v="202000492"/>
    <x v="14"/>
    <d v="2020-01-23T00:00:00"/>
    <d v="2020-03-23T00:00:00"/>
    <s v="PLN"/>
    <n v="1"/>
    <n v="1831.47"/>
    <n v="1831.47"/>
    <x v="1"/>
    <s v="Sprzedaż do klienta"/>
  </r>
  <r>
    <s v="CD"/>
    <n v="202000501"/>
    <x v="5"/>
    <d v="2020-01-23T00:00:00"/>
    <d v="2020-04-30T00:00:00"/>
    <s v="EUR"/>
    <n v="4.2370000000000001"/>
    <n v="4963.2"/>
    <n v="21029.078399999999"/>
    <x v="1"/>
    <s v="Sprzedaż do klienta"/>
  </r>
  <r>
    <s v="CD"/>
    <n v="202000500"/>
    <x v="5"/>
    <d v="2020-01-23T00:00:00"/>
    <d v="2020-04-30T00:00:00"/>
    <s v="EUR"/>
    <n v="4.2370000000000001"/>
    <n v="2660.4"/>
    <n v="11272.114800000001"/>
    <x v="1"/>
    <s v="Sprzedaż do klienta"/>
  </r>
  <r>
    <s v="CD"/>
    <n v="202000511"/>
    <x v="15"/>
    <d v="2020-01-24T00:00:00"/>
    <d v="2020-04-30T00:00:00"/>
    <s v="EUR"/>
    <n v="4.2462999999999997"/>
    <n v="5463.58"/>
    <n v="23199.999753999997"/>
    <x v="1"/>
    <s v="Sprzedaż do klienta"/>
  </r>
  <r>
    <s v="CD"/>
    <n v="202000512"/>
    <x v="15"/>
    <d v="2020-01-24T00:00:00"/>
    <d v="2020-04-30T00:00:00"/>
    <s v="EUR"/>
    <n v="4.2462999999999997"/>
    <n v="1586.5"/>
    <n v="6736.7549499999996"/>
    <x v="1"/>
    <s v="Sprzedaż do klienta"/>
  </r>
  <r>
    <s v="CD"/>
    <n v="202000513"/>
    <x v="15"/>
    <d v="2020-01-24T00:00:00"/>
    <d v="2020-04-30T00:00:00"/>
    <s v="EUR"/>
    <n v="4.2462999999999997"/>
    <n v="381"/>
    <n v="1617.8402999999998"/>
    <x v="1"/>
    <s v="Sprzedaż do klienta"/>
  </r>
  <r>
    <s v="CD"/>
    <n v="202000535"/>
    <x v="5"/>
    <d v="2020-01-24T00:00:00"/>
    <d v="2020-04-30T00:00:00"/>
    <s v="EUR"/>
    <n v="4.2462999999999997"/>
    <n v="1151.5"/>
    <n v="4889.61445"/>
    <x v="1"/>
    <s v="Sprzedaż do klienta"/>
  </r>
  <r>
    <s v="CD"/>
    <n v="202000536"/>
    <x v="5"/>
    <d v="2020-01-24T00:00:00"/>
    <d v="2020-04-30T00:00:00"/>
    <s v="EUR"/>
    <n v="4.2462999999999997"/>
    <n v="1102.1500000000001"/>
    <n v="4680.0595450000001"/>
    <x v="1"/>
    <s v="Sprzedaż do klienta"/>
  </r>
  <r>
    <s v="CD"/>
    <n v="202000546"/>
    <x v="5"/>
    <d v="2020-01-24T00:00:00"/>
    <d v="2020-04-30T00:00:00"/>
    <s v="EUR"/>
    <n v="4.2462999999999997"/>
    <n v="976.4"/>
    <n v="4146.0873199999996"/>
    <x v="1"/>
    <s v="Sprzedaż do klienta"/>
  </r>
  <r>
    <s v="CD"/>
    <n v="202000576"/>
    <x v="16"/>
    <d v="2020-01-24T00:00:00"/>
    <d v="2020-03-24T00:00:00"/>
    <s v="EUR"/>
    <n v="4.2462999999999997"/>
    <n v="34.11"/>
    <n v="144.84129299999998"/>
    <x v="1"/>
    <s v="Sprzedaż do klienta"/>
  </r>
  <r>
    <s v="CD"/>
    <n v="202000542"/>
    <x v="5"/>
    <d v="2020-01-24T00:00:00"/>
    <d v="2020-04-30T00:00:00"/>
    <s v="EUR"/>
    <n v="4.2462999999999997"/>
    <n v="229.2"/>
    <n v="973.25195999999994"/>
    <x v="1"/>
    <s v="Sprzedaż do klienta"/>
  </r>
  <r>
    <s v="CD"/>
    <n v="202000543"/>
    <x v="5"/>
    <d v="2020-01-24T00:00:00"/>
    <d v="2020-04-30T00:00:00"/>
    <s v="EUR"/>
    <n v="4.2462999999999997"/>
    <n v="1723.5"/>
    <n v="7318.4980499999992"/>
    <x v="1"/>
    <s v="Sprzedaż do klienta"/>
  </r>
  <r>
    <s v="CD"/>
    <n v="202000544"/>
    <x v="5"/>
    <d v="2020-01-24T00:00:00"/>
    <d v="2020-04-30T00:00:00"/>
    <s v="EUR"/>
    <n v="4.2462999999999997"/>
    <n v="2120.6999999999998"/>
    <n v="9005.1284099999993"/>
    <x v="1"/>
    <s v="Sprzedaż do klienta"/>
  </r>
  <r>
    <s v="CD"/>
    <n v="202000545"/>
    <x v="5"/>
    <d v="2020-01-24T00:00:00"/>
    <d v="2020-04-30T00:00:00"/>
    <s v="EUR"/>
    <n v="4.2462999999999997"/>
    <n v="623"/>
    <n v="2645.4449"/>
    <x v="1"/>
    <s v="Sprzedaż do klienta"/>
  </r>
  <r>
    <s v="CD"/>
    <n v="202000514"/>
    <x v="7"/>
    <d v="2020-01-24T00:00:00"/>
    <d v="2020-04-08T00:00:00"/>
    <s v="USD"/>
    <n v="3.8308"/>
    <n v="342.4"/>
    <n v="1311.6659199999999"/>
    <x v="1"/>
    <s v="Sprzedaż do klienta"/>
  </r>
  <r>
    <s v="CD"/>
    <n v="202000547"/>
    <x v="15"/>
    <d v="2020-01-27T00:00:00"/>
    <d v="2020-04-30T00:00:00"/>
    <s v="EUR"/>
    <n v="4.2461000000000002"/>
    <n v="762"/>
    <n v="3235.5282000000002"/>
    <x v="1"/>
    <s v="Sprzedaż do klienta"/>
  </r>
  <r>
    <s v="CD"/>
    <n v="202000554"/>
    <x v="5"/>
    <d v="2020-01-27T00:00:00"/>
    <d v="2020-04-30T00:00:00"/>
    <s v="EUR"/>
    <n v="4.2461000000000002"/>
    <n v="1995.3"/>
    <n v="8472.2433299999993"/>
    <x v="1"/>
    <s v="Sprzedaż do klienta"/>
  </r>
  <r>
    <s v="CD"/>
    <n v="202000553"/>
    <x v="5"/>
    <d v="2020-01-27T00:00:00"/>
    <d v="2020-04-30T00:00:00"/>
    <s v="EUR"/>
    <n v="4.2461000000000002"/>
    <n v="3811.8"/>
    <n v="16185.283980000002"/>
    <x v="1"/>
    <s v="Sprzedaż do klienta"/>
  </r>
  <r>
    <s v="CD"/>
    <n v="202000552"/>
    <x v="5"/>
    <d v="2020-01-27T00:00:00"/>
    <d v="2020-04-30T00:00:00"/>
    <s v="EUR"/>
    <n v="4.2461000000000002"/>
    <n v="849"/>
    <n v="3604.9389000000001"/>
    <x v="1"/>
    <s v="Sprzedaż do klienta"/>
  </r>
  <r>
    <s v="CD"/>
    <n v="202000593"/>
    <x v="5"/>
    <d v="2020-01-28T00:00:00"/>
    <d v="2020-04-30T00:00:00"/>
    <s v="EUR"/>
    <n v="4.2679"/>
    <n v="436.15"/>
    <n v="1861.444585"/>
    <x v="1"/>
    <s v="Sprzedaż do klienta"/>
  </r>
  <r>
    <s v="CD"/>
    <n v="202000599"/>
    <x v="5"/>
    <d v="2020-01-28T00:00:00"/>
    <d v="2020-04-30T00:00:00"/>
    <s v="EUR"/>
    <n v="4.2679"/>
    <n v="486"/>
    <n v="2074.1994"/>
    <x v="1"/>
    <s v="Sprzedaż do klienta"/>
  </r>
  <r>
    <s v="CD"/>
    <n v="202000643"/>
    <x v="5"/>
    <d v="2020-01-29T00:00:00"/>
    <d v="2020-04-30T00:00:00"/>
    <s v="EUR"/>
    <n v="4.2793999999999999"/>
    <n v="486"/>
    <n v="2079.7883999999999"/>
    <x v="1"/>
    <s v="Sprzedaż do klienta"/>
  </r>
  <r>
    <s v="CD"/>
    <n v="202000640"/>
    <x v="5"/>
    <d v="2020-01-29T00:00:00"/>
    <d v="2020-04-30T00:00:00"/>
    <s v="EUR"/>
    <n v="4.2793999999999999"/>
    <n v="458.4"/>
    <n v="1961.6769599999998"/>
    <x v="1"/>
    <s v="Sprzedaż do klienta"/>
  </r>
  <r>
    <s v="CD"/>
    <n v="202000639"/>
    <x v="5"/>
    <d v="2020-01-29T00:00:00"/>
    <d v="2020-04-30T00:00:00"/>
    <s v="EUR"/>
    <n v="4.2793999999999999"/>
    <n v="414.5"/>
    <n v="1773.8112999999998"/>
    <x v="1"/>
    <s v="Sprzedaż do klienta"/>
  </r>
  <r>
    <s v="CD"/>
    <n v="202000674"/>
    <x v="8"/>
    <d v="2020-01-30T00:00:00"/>
    <d v="2020-02-29T00:00:00"/>
    <s v="EUR"/>
    <n v="4.2766000000000002"/>
    <n v="3760.88"/>
    <n v="16083.779408"/>
    <x v="1"/>
    <s v="Sprzedaż do klienta"/>
  </r>
  <r>
    <s v="CD"/>
    <n v="202000659"/>
    <x v="5"/>
    <d v="2020-01-30T00:00:00"/>
    <d v="2020-04-30T00:00:00"/>
    <s v="EUR"/>
    <n v="4.2766000000000002"/>
    <n v="4963.2"/>
    <n v="21225.62112"/>
    <x v="1"/>
    <s v="Sprzedaż do klienta"/>
  </r>
  <r>
    <s v="CD"/>
    <n v="202000665"/>
    <x v="8"/>
    <d v="2020-01-30T00:00:00"/>
    <d v="2020-02-29T00:00:00"/>
    <s v="EUR"/>
    <n v="4.2766000000000002"/>
    <n v="1218.56"/>
    <n v="5211.2936959999997"/>
    <x v="1"/>
    <s v="Sprzedaż do klienta"/>
  </r>
  <r>
    <s v="CD"/>
    <n v="202000666"/>
    <x v="8"/>
    <d v="2020-01-30T00:00:00"/>
    <d v="2020-02-29T00:00:00"/>
    <s v="EUR"/>
    <n v="4.2766000000000002"/>
    <n v="1823.06"/>
    <n v="7796.498396"/>
    <x v="1"/>
    <s v="Sprzedaż do klienta"/>
  </r>
  <r>
    <s v="CD"/>
    <n v="202000667"/>
    <x v="8"/>
    <d v="2020-01-30T00:00:00"/>
    <d v="2020-02-29T00:00:00"/>
    <s v="EUR"/>
    <n v="4.2766000000000002"/>
    <n v="14424.54"/>
    <n v="61687.987764000005"/>
    <x v="1"/>
    <s v="Sprzedaż do klienta"/>
  </r>
  <r>
    <s v="CD"/>
    <n v="202000668"/>
    <x v="8"/>
    <d v="2020-01-30T00:00:00"/>
    <d v="2020-02-29T00:00:00"/>
    <s v="EUR"/>
    <n v="4.2766000000000002"/>
    <n v="14272.54"/>
    <n v="61037.944564000005"/>
    <x v="1"/>
    <s v="Sprzedaż do klienta"/>
  </r>
  <r>
    <s v="CD"/>
    <n v="202000669"/>
    <x v="8"/>
    <d v="2020-01-30T00:00:00"/>
    <d v="2020-02-29T00:00:00"/>
    <s v="EUR"/>
    <n v="4.2766000000000002"/>
    <n v="1807.38"/>
    <n v="7729.4413080000004"/>
    <x v="1"/>
    <s v="Sprzedaż do klienta"/>
  </r>
  <r>
    <s v="CD"/>
    <n v="202000670"/>
    <x v="8"/>
    <d v="2020-01-30T00:00:00"/>
    <d v="2020-02-29T00:00:00"/>
    <s v="EUR"/>
    <n v="4.2766000000000002"/>
    <n v="2120.98"/>
    <n v="9070.5830679999999"/>
    <x v="1"/>
    <s v="Sprzedaż do klienta"/>
  </r>
  <r>
    <s v="CD"/>
    <n v="202000671"/>
    <x v="8"/>
    <d v="2020-01-30T00:00:00"/>
    <d v="2020-02-29T00:00:00"/>
    <s v="EUR"/>
    <n v="4.2766000000000002"/>
    <n v="2120.98"/>
    <n v="9070.5830679999999"/>
    <x v="1"/>
    <s v="Sprzedaż do klienta"/>
  </r>
  <r>
    <s v="CD"/>
    <n v="202000672"/>
    <x v="8"/>
    <d v="2020-01-30T00:00:00"/>
    <d v="2020-02-29T00:00:00"/>
    <s v="EUR"/>
    <n v="4.2766000000000002"/>
    <n v="4382.32"/>
    <n v="18741.429712000001"/>
    <x v="1"/>
    <s v="Sprzedaż do klienta"/>
  </r>
  <r>
    <s v="CD"/>
    <n v="202000673"/>
    <x v="8"/>
    <d v="2020-01-30T00:00:00"/>
    <d v="2020-02-29T00:00:00"/>
    <s v="EUR"/>
    <n v="4.2766000000000002"/>
    <n v="3797.72"/>
    <n v="16241.329352000001"/>
    <x v="1"/>
    <s v="Sprzedaż do klienta"/>
  </r>
  <r>
    <s v="CD"/>
    <n v="202000649"/>
    <x v="5"/>
    <d v="2020-01-30T00:00:00"/>
    <d v="2020-04-30T00:00:00"/>
    <s v="EUR"/>
    <n v="4.2766000000000002"/>
    <n v="1329.3"/>
    <n v="5684.8843800000004"/>
    <x v="1"/>
    <s v="Sprzedaż do klienta"/>
  </r>
  <r>
    <s v="CD"/>
    <n v="202000650"/>
    <x v="5"/>
    <d v="2020-01-30T00:00:00"/>
    <d v="2020-04-30T00:00:00"/>
    <s v="EUR"/>
    <n v="4.2766000000000002"/>
    <n v="5969"/>
    <n v="25527.025400000002"/>
    <x v="1"/>
    <s v="Sprzedaż do klienta"/>
  </r>
  <r>
    <s v="CD"/>
    <n v="202000651"/>
    <x v="5"/>
    <d v="2020-01-30T00:00:00"/>
    <d v="2020-04-30T00:00:00"/>
    <s v="EUR"/>
    <n v="4.2766000000000002"/>
    <n v="2660.4"/>
    <n v="11377.466640000001"/>
    <x v="1"/>
    <s v="Sprzedaż do klienta"/>
  </r>
  <r>
    <s v="CD"/>
    <n v="202000652"/>
    <x v="5"/>
    <d v="2020-01-30T00:00:00"/>
    <d v="2020-04-30T00:00:00"/>
    <s v="EUR"/>
    <n v="4.2766000000000002"/>
    <n v="212.1"/>
    <n v="907.06686000000002"/>
    <x v="1"/>
    <s v="Sprzedaż do klienta"/>
  </r>
  <r>
    <s v="CD"/>
    <n v="202000653"/>
    <x v="5"/>
    <d v="2020-01-30T00:00:00"/>
    <d v="2020-04-30T00:00:00"/>
    <s v="EUR"/>
    <n v="4.2766000000000002"/>
    <n v="1033.9000000000001"/>
    <n v="4421.5767400000004"/>
    <x v="1"/>
    <s v="Sprzedaż do klienta"/>
  </r>
  <r>
    <s v="CD"/>
    <n v="202000654"/>
    <x v="5"/>
    <d v="2020-01-30T00:00:00"/>
    <d v="2020-04-30T00:00:00"/>
    <s v="EUR"/>
    <n v="4.2766000000000002"/>
    <n v="314.3"/>
    <n v="1344.1353800000002"/>
    <x v="1"/>
    <s v="Sprzedaż do klienta"/>
  </r>
  <r>
    <s v="CD"/>
    <n v="202000655"/>
    <x v="5"/>
    <d v="2020-01-30T00:00:00"/>
    <d v="2020-04-30T00:00:00"/>
    <s v="EUR"/>
    <n v="4.2766000000000002"/>
    <n v="1701"/>
    <n v="7274.4966000000004"/>
    <x v="1"/>
    <s v="Sprzedaż do klienta"/>
  </r>
  <r>
    <s v="CD"/>
    <n v="202000656"/>
    <x v="5"/>
    <d v="2020-01-30T00:00:00"/>
    <d v="2020-04-30T00:00:00"/>
    <s v="EUR"/>
    <n v="4.2766000000000002"/>
    <n v="976.4"/>
    <n v="4175.6722399999999"/>
    <x v="1"/>
    <s v="Sprzedaż do klienta"/>
  </r>
  <r>
    <s v="CD"/>
    <n v="202000657"/>
    <x v="5"/>
    <d v="2020-01-30T00:00:00"/>
    <d v="2020-04-30T00:00:00"/>
    <s v="EUR"/>
    <n v="4.2766000000000002"/>
    <n v="1211.4000000000001"/>
    <n v="5180.673240000001"/>
    <x v="1"/>
    <s v="Sprzedaż do klienta"/>
  </r>
  <r>
    <s v="CD"/>
    <n v="202000658"/>
    <x v="5"/>
    <d v="2020-01-30T00:00:00"/>
    <d v="2020-04-30T00:00:00"/>
    <s v="EUR"/>
    <n v="4.2766000000000002"/>
    <n v="2120.6999999999998"/>
    <n v="9069.3856199999991"/>
    <x v="1"/>
    <s v="Sprzedaż do klienta"/>
  </r>
  <r>
    <s v="CD"/>
    <n v="202000664"/>
    <x v="8"/>
    <d v="2020-01-30T00:00:00"/>
    <d v="2020-02-29T00:00:00"/>
    <s v="EUR"/>
    <n v="4.2766000000000002"/>
    <n v="7015.05"/>
    <n v="30000.562830000003"/>
    <x v="1"/>
    <s v="Sprzedaż do klienta"/>
  </r>
  <r>
    <s v="CD"/>
    <n v="202000710"/>
    <x v="5"/>
    <d v="2020-01-31T00:00:00"/>
    <d v="2020-04-30T00:00:00"/>
    <s v="EUR"/>
    <n v="4.2812999999999999"/>
    <n v="3811.8"/>
    <n v="16319.459339999999"/>
    <x v="1"/>
    <s v="Sprzedaż do klienta"/>
  </r>
  <r>
    <s v="CD"/>
    <n v="202000711"/>
    <x v="5"/>
    <d v="2020-01-31T00:00:00"/>
    <d v="2020-04-30T00:00:00"/>
    <s v="EUR"/>
    <n v="4.2812999999999999"/>
    <n v="753.9"/>
    <n v="3227.6720699999996"/>
    <x v="1"/>
    <s v="Sprzedaż do klienta"/>
  </r>
  <r>
    <s v="CD"/>
    <n v="202000693"/>
    <x v="5"/>
    <d v="2020-01-31T00:00:00"/>
    <d v="2020-04-30T00:00:00"/>
    <s v="EUR"/>
    <n v="4.2812999999999999"/>
    <n v="623"/>
    <n v="2667.2498999999998"/>
    <x v="1"/>
    <s v="Sprzedaż do klienta"/>
  </r>
  <r>
    <s v="CD"/>
    <n v="202000692"/>
    <x v="5"/>
    <d v="2020-01-31T00:00:00"/>
    <d v="2020-04-30T00:00:00"/>
    <s v="EUR"/>
    <n v="4.2812999999999999"/>
    <n v="1845.6"/>
    <n v="7901.5672799999993"/>
    <x v="1"/>
    <s v="Sprzedaż do klienta"/>
  </r>
  <r>
    <s v="CD"/>
    <n v="202000690"/>
    <x v="7"/>
    <d v="2020-01-31T00:00:00"/>
    <d v="2020-04-15T00:00:00"/>
    <s v="USD"/>
    <n v="3.8856000000000002"/>
    <n v="2228.4"/>
    <n v="8658.6710400000011"/>
    <x v="1"/>
    <s v="Sprzedaż do klient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FAF63A-00D7-4982-A83C-C4D6B78019D7}" name="Tabela przestawna1" cacheId="22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compact="0" compactData="0" multipleFieldFilters="0">
  <location ref="O11:P14" firstHeaderRow="1" firstDataRow="1" firstDataCol="1" rowPageCount="1" colPageCount="1"/>
  <pivotFields count="11">
    <pivotField compact="0" outline="0" showAll="0"/>
    <pivotField compact="0" outline="0" showAll="0"/>
    <pivotField axis="axisPage" compact="0" outline="0" showAll="0">
      <items count="18">
        <item x="2"/>
        <item x="0"/>
        <item x="4"/>
        <item x="3"/>
        <item x="15"/>
        <item x="5"/>
        <item x="16"/>
        <item x="1"/>
        <item x="12"/>
        <item x="6"/>
        <item x="14"/>
        <item x="9"/>
        <item x="7"/>
        <item x="8"/>
        <item x="13"/>
        <item x="11"/>
        <item x="10"/>
        <item t="default"/>
      </items>
    </pivotField>
    <pivotField compact="0" numFmtId="14" outline="0" showAll="0"/>
    <pivotField compact="0" numFmtId="14" outline="0" showAll="0"/>
    <pivotField compact="0" outline="0" showAll="0"/>
    <pivotField compact="0" outline="0" showAll="0"/>
    <pivotField compact="0" numFmtId="4" outline="0" showAll="0"/>
    <pivotField dataField="1" compact="0" numFmtId="4" outline="0" showAll="0"/>
    <pivotField axis="axisRow" compact="0" outline="0" showAll="0">
      <items count="3">
        <item x="1"/>
        <item x="0"/>
        <item t="default"/>
      </items>
    </pivotField>
    <pivotField compact="0" outline="0" showAll="0"/>
  </pivotFields>
  <rowFields count="1">
    <field x="9"/>
  </rowFields>
  <rowItems count="3">
    <i>
      <x/>
    </i>
    <i>
      <x v="1"/>
    </i>
    <i t="grand">
      <x/>
    </i>
  </rowItems>
  <colItems count="1">
    <i/>
  </colItems>
  <pageFields count="1">
    <pageField fld="2" hier="-1"/>
  </pageFields>
  <dataFields count="1">
    <dataField name="Suma z Kwota PLN" fld="8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C5916F2-69D7-4380-8D7A-8B6DA72454B8}">
  <we:reference id="wa200009404" version="1.0.0.5" store="pl-PL" storeType="OMEX"/>
  <we:alternateReferences>
    <we:reference id="WA200009404" version="1.0.0.5" store="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7C1A-F70D-8845-928E-FF1A668EBEAB}">
  <dimension ref="A1:I21"/>
  <sheetViews>
    <sheetView showGridLines="0" tabSelected="1" zoomScaleNormal="100" workbookViewId="0"/>
  </sheetViews>
  <sheetFormatPr defaultColWidth="0" defaultRowHeight="15.5" zeroHeight="1" x14ac:dyDescent="0.35"/>
  <cols>
    <col min="1" max="4" width="4.83203125" customWidth="1"/>
    <col min="5" max="5" width="17.33203125" customWidth="1"/>
    <col min="6" max="6" width="27.33203125" customWidth="1"/>
    <col min="7" max="7" width="52.1640625" customWidth="1"/>
    <col min="8" max="9" width="10.83203125" customWidth="1"/>
    <col min="10" max="16384" width="10.83203125" hidden="1"/>
  </cols>
  <sheetData>
    <row r="1" spans="5:7" x14ac:dyDescent="0.35"/>
    <row r="2" spans="5:7" x14ac:dyDescent="0.35"/>
    <row r="3" spans="5:7" x14ac:dyDescent="0.35"/>
    <row r="4" spans="5:7" ht="29" customHeight="1" x14ac:dyDescent="0.35">
      <c r="E4" s="35" t="s">
        <v>437</v>
      </c>
      <c r="F4" s="35" t="s">
        <v>438</v>
      </c>
      <c r="G4" s="35" t="s">
        <v>439</v>
      </c>
    </row>
    <row r="5" spans="5:7" x14ac:dyDescent="0.35">
      <c r="E5" s="2">
        <v>1</v>
      </c>
      <c r="F5" s="55" t="s">
        <v>440</v>
      </c>
      <c r="G5" s="6" t="s">
        <v>443</v>
      </c>
    </row>
    <row r="6" spans="5:7" x14ac:dyDescent="0.35">
      <c r="E6" s="2">
        <v>2</v>
      </c>
      <c r="F6" s="55" t="s">
        <v>440</v>
      </c>
      <c r="G6" s="6" t="s">
        <v>444</v>
      </c>
    </row>
    <row r="7" spans="5:7" x14ac:dyDescent="0.35">
      <c r="E7" s="2">
        <v>3</v>
      </c>
      <c r="F7" s="55" t="s">
        <v>440</v>
      </c>
      <c r="G7" s="6" t="s">
        <v>445</v>
      </c>
    </row>
    <row r="8" spans="5:7" x14ac:dyDescent="0.35">
      <c r="E8" s="2">
        <v>4</v>
      </c>
      <c r="F8" s="55" t="s">
        <v>440</v>
      </c>
      <c r="G8" s="6" t="s">
        <v>446</v>
      </c>
    </row>
    <row r="9" spans="5:7" ht="16" thickBot="1" x14ac:dyDescent="0.4">
      <c r="E9" s="2">
        <v>5</v>
      </c>
      <c r="F9" s="56" t="s">
        <v>440</v>
      </c>
      <c r="G9" s="38" t="s">
        <v>447</v>
      </c>
    </row>
    <row r="10" spans="5:7" ht="16" thickTop="1" x14ac:dyDescent="0.35">
      <c r="E10" s="2">
        <v>6</v>
      </c>
      <c r="F10" s="57" t="s">
        <v>441</v>
      </c>
      <c r="G10" s="37" t="s">
        <v>448</v>
      </c>
    </row>
    <row r="11" spans="5:7" x14ac:dyDescent="0.35">
      <c r="E11" s="2">
        <v>7</v>
      </c>
      <c r="F11" s="58" t="s">
        <v>441</v>
      </c>
      <c r="G11" s="6" t="s">
        <v>449</v>
      </c>
    </row>
    <row r="12" spans="5:7" x14ac:dyDescent="0.35">
      <c r="E12" s="2">
        <v>8</v>
      </c>
      <c r="F12" s="58" t="s">
        <v>441</v>
      </c>
      <c r="G12" s="6" t="s">
        <v>581</v>
      </c>
    </row>
    <row r="13" spans="5:7" x14ac:dyDescent="0.35">
      <c r="E13" s="2">
        <v>9</v>
      </c>
      <c r="F13" s="58" t="s">
        <v>441</v>
      </c>
      <c r="G13" s="6" t="s">
        <v>588</v>
      </c>
    </row>
    <row r="14" spans="5:7" ht="16" thickBot="1" x14ac:dyDescent="0.4">
      <c r="E14" s="2">
        <v>10</v>
      </c>
      <c r="F14" s="59" t="s">
        <v>441</v>
      </c>
      <c r="G14" s="38" t="s">
        <v>630</v>
      </c>
    </row>
    <row r="15" spans="5:7" ht="16" thickTop="1" x14ac:dyDescent="0.35">
      <c r="E15" s="2">
        <v>11</v>
      </c>
      <c r="F15" s="60" t="s">
        <v>442</v>
      </c>
      <c r="G15" s="37" t="s">
        <v>654</v>
      </c>
    </row>
    <row r="16" spans="5:7" x14ac:dyDescent="0.35">
      <c r="E16" s="2">
        <v>12</v>
      </c>
      <c r="F16" s="61" t="s">
        <v>442</v>
      </c>
      <c r="G16" s="6" t="s">
        <v>665</v>
      </c>
    </row>
    <row r="17" spans="5:7" x14ac:dyDescent="0.35">
      <c r="E17" s="2">
        <v>13</v>
      </c>
      <c r="F17" s="61" t="s">
        <v>442</v>
      </c>
      <c r="G17" s="6" t="s">
        <v>1000</v>
      </c>
    </row>
    <row r="18" spans="5:7" x14ac:dyDescent="0.35">
      <c r="E18" s="2">
        <v>14</v>
      </c>
      <c r="F18" s="61" t="s">
        <v>442</v>
      </c>
      <c r="G18" s="6" t="s">
        <v>1122</v>
      </c>
    </row>
    <row r="19" spans="5:7" x14ac:dyDescent="0.35">
      <c r="E19" s="2">
        <v>15</v>
      </c>
      <c r="F19" s="61" t="s">
        <v>442</v>
      </c>
      <c r="G19" s="6" t="s">
        <v>1171</v>
      </c>
    </row>
    <row r="20" spans="5:7" x14ac:dyDescent="0.35"/>
    <row r="21" spans="5:7" x14ac:dyDescent="0.3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E306-A3C5-B542-B50A-968FC901C1F8}">
  <sheetPr>
    <tabColor theme="7" tint="0.59999389629810485"/>
  </sheetPr>
  <dimension ref="B2:H111"/>
  <sheetViews>
    <sheetView showGridLines="0" zoomScale="125" workbookViewId="0">
      <selection activeCell="B6" sqref="B6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</cols>
  <sheetData>
    <row r="2" spans="2:8" x14ac:dyDescent="0.35">
      <c r="B2" s="13" t="s">
        <v>585</v>
      </c>
      <c r="C2" s="14"/>
      <c r="D2" s="14"/>
      <c r="E2" s="14"/>
      <c r="F2" s="14"/>
      <c r="G2" s="14"/>
      <c r="H2" s="15"/>
    </row>
    <row r="3" spans="2:8" x14ac:dyDescent="0.35">
      <c r="B3" s="16" t="s">
        <v>1175</v>
      </c>
      <c r="H3" s="17"/>
    </row>
    <row r="4" spans="2:8" x14ac:dyDescent="0.35">
      <c r="B4" s="34" t="s">
        <v>582</v>
      </c>
      <c r="H4" s="17"/>
    </row>
    <row r="5" spans="2:8" x14ac:dyDescent="0.35">
      <c r="B5" s="22" t="s">
        <v>583</v>
      </c>
      <c r="H5" s="17"/>
    </row>
    <row r="6" spans="2:8" x14ac:dyDescent="0.35">
      <c r="B6" s="22" t="s">
        <v>584</v>
      </c>
      <c r="H6" s="17"/>
    </row>
    <row r="7" spans="2:8" x14ac:dyDescent="0.35">
      <c r="B7" s="18"/>
      <c r="C7" s="19"/>
      <c r="D7" s="19"/>
      <c r="E7" s="19"/>
      <c r="F7" s="19"/>
      <c r="G7" s="19"/>
      <c r="H7" s="20"/>
    </row>
    <row r="11" spans="2:8" ht="26" x14ac:dyDescent="0.35">
      <c r="B11" s="8" t="s">
        <v>63</v>
      </c>
      <c r="C11" s="8" t="s">
        <v>64</v>
      </c>
      <c r="D11" s="8" t="s">
        <v>65</v>
      </c>
      <c r="E11" s="8" t="s">
        <v>576</v>
      </c>
      <c r="F11" s="8" t="s">
        <v>586</v>
      </c>
      <c r="G11" s="8" t="s">
        <v>587</v>
      </c>
    </row>
    <row r="12" spans="2:8" x14ac:dyDescent="0.35">
      <c r="B12" s="24">
        <v>1</v>
      </c>
      <c r="C12" s="26" t="s">
        <v>450</v>
      </c>
      <c r="D12" s="26" t="s">
        <v>451</v>
      </c>
      <c r="E12" s="39">
        <v>40726</v>
      </c>
      <c r="F12" s="40"/>
      <c r="G12" s="40"/>
      <c r="H12" s="31"/>
    </row>
    <row r="13" spans="2:8" x14ac:dyDescent="0.35">
      <c r="B13" s="24">
        <v>2</v>
      </c>
      <c r="C13" s="26" t="s">
        <v>94</v>
      </c>
      <c r="D13" s="26" t="s">
        <v>452</v>
      </c>
      <c r="E13" s="39">
        <v>40569</v>
      </c>
      <c r="F13" s="40"/>
      <c r="G13" s="40"/>
      <c r="H13" s="31"/>
    </row>
    <row r="14" spans="2:8" x14ac:dyDescent="0.35">
      <c r="B14" s="24">
        <v>3</v>
      </c>
      <c r="C14" s="26" t="s">
        <v>208</v>
      </c>
      <c r="D14" s="26" t="s">
        <v>453</v>
      </c>
      <c r="E14" s="39">
        <v>41074</v>
      </c>
      <c r="F14" s="40"/>
      <c r="G14" s="40"/>
      <c r="H14" s="31"/>
    </row>
    <row r="15" spans="2:8" x14ac:dyDescent="0.35">
      <c r="B15" s="24">
        <v>4</v>
      </c>
      <c r="C15" s="26" t="s">
        <v>168</v>
      </c>
      <c r="D15" s="26" t="s">
        <v>454</v>
      </c>
      <c r="E15" s="39">
        <v>40898</v>
      </c>
      <c r="F15" s="40"/>
      <c r="G15" s="40"/>
      <c r="H15" s="31"/>
    </row>
    <row r="16" spans="2:8" x14ac:dyDescent="0.35">
      <c r="B16" s="24">
        <v>5</v>
      </c>
      <c r="C16" s="26" t="s">
        <v>72</v>
      </c>
      <c r="D16" s="26" t="s">
        <v>455</v>
      </c>
      <c r="E16" s="39">
        <v>40459</v>
      </c>
      <c r="F16" s="40"/>
      <c r="G16" s="40"/>
      <c r="H16" s="31"/>
    </row>
    <row r="17" spans="2:8" x14ac:dyDescent="0.35">
      <c r="B17" s="24">
        <v>6</v>
      </c>
      <c r="C17" s="26" t="s">
        <v>456</v>
      </c>
      <c r="D17" s="26" t="s">
        <v>457</v>
      </c>
      <c r="E17" s="39">
        <v>41038</v>
      </c>
      <c r="F17" s="40"/>
      <c r="G17" s="40"/>
      <c r="H17" s="31"/>
    </row>
    <row r="18" spans="2:8" x14ac:dyDescent="0.35">
      <c r="B18" s="24">
        <v>7</v>
      </c>
      <c r="C18" s="26" t="s">
        <v>158</v>
      </c>
      <c r="D18" s="26" t="s">
        <v>458</v>
      </c>
      <c r="E18" s="39">
        <v>40932</v>
      </c>
      <c r="F18" s="40"/>
      <c r="G18" s="40"/>
      <c r="H18" s="31"/>
    </row>
    <row r="19" spans="2:8" x14ac:dyDescent="0.35">
      <c r="B19" s="24">
        <v>8</v>
      </c>
      <c r="C19" s="26" t="s">
        <v>111</v>
      </c>
      <c r="D19" s="26" t="s">
        <v>459</v>
      </c>
      <c r="E19" s="39">
        <v>40786</v>
      </c>
      <c r="F19" s="40"/>
      <c r="G19" s="40"/>
      <c r="H19" s="31"/>
    </row>
    <row r="20" spans="2:8" x14ac:dyDescent="0.35">
      <c r="B20" s="24">
        <v>9</v>
      </c>
      <c r="C20" s="26" t="s">
        <v>460</v>
      </c>
      <c r="D20" s="26" t="s">
        <v>461</v>
      </c>
      <c r="E20" s="39">
        <v>40760</v>
      </c>
      <c r="F20" s="40"/>
      <c r="G20" s="40"/>
      <c r="H20" s="31"/>
    </row>
    <row r="21" spans="2:8" x14ac:dyDescent="0.35">
      <c r="B21" s="24">
        <v>10</v>
      </c>
      <c r="C21" s="26" t="s">
        <v>462</v>
      </c>
      <c r="D21" s="26" t="s">
        <v>463</v>
      </c>
      <c r="E21" s="39">
        <v>41003</v>
      </c>
      <c r="F21" s="40"/>
      <c r="G21" s="40"/>
      <c r="H21" s="31"/>
    </row>
    <row r="22" spans="2:8" x14ac:dyDescent="0.35">
      <c r="B22" s="24">
        <v>11</v>
      </c>
      <c r="C22" s="26" t="s">
        <v>84</v>
      </c>
      <c r="D22" s="26" t="s">
        <v>464</v>
      </c>
      <c r="E22" s="39">
        <v>40735</v>
      </c>
      <c r="F22" s="40"/>
      <c r="G22" s="40"/>
      <c r="H22" s="31"/>
    </row>
    <row r="23" spans="2:8" x14ac:dyDescent="0.35">
      <c r="B23" s="24">
        <v>12</v>
      </c>
      <c r="C23" s="26" t="s">
        <v>150</v>
      </c>
      <c r="D23" s="26" t="s">
        <v>465</v>
      </c>
      <c r="E23" s="39">
        <v>40530</v>
      </c>
      <c r="F23" s="40"/>
      <c r="G23" s="40"/>
      <c r="H23" s="31"/>
    </row>
    <row r="24" spans="2:8" x14ac:dyDescent="0.35">
      <c r="B24" s="24">
        <v>13</v>
      </c>
      <c r="C24" s="26" t="s">
        <v>466</v>
      </c>
      <c r="D24" s="26" t="s">
        <v>467</v>
      </c>
      <c r="E24" s="39">
        <v>40531</v>
      </c>
      <c r="F24" s="40"/>
      <c r="G24" s="40"/>
      <c r="H24" s="31"/>
    </row>
    <row r="25" spans="2:8" x14ac:dyDescent="0.35">
      <c r="B25" s="24">
        <v>14</v>
      </c>
      <c r="C25" s="26" t="s">
        <v>468</v>
      </c>
      <c r="D25" s="26" t="s">
        <v>469</v>
      </c>
      <c r="E25" s="39">
        <v>40606</v>
      </c>
      <c r="F25" s="40"/>
      <c r="G25" s="40"/>
      <c r="H25" s="31"/>
    </row>
    <row r="26" spans="2:8" x14ac:dyDescent="0.35">
      <c r="B26" s="24">
        <v>15</v>
      </c>
      <c r="C26" s="26" t="s">
        <v>470</v>
      </c>
      <c r="D26" s="26" t="s">
        <v>471</v>
      </c>
      <c r="E26" s="39">
        <v>40637</v>
      </c>
      <c r="F26" s="40"/>
      <c r="G26" s="40"/>
      <c r="H26" s="31"/>
    </row>
    <row r="27" spans="2:8" x14ac:dyDescent="0.35">
      <c r="B27" s="24">
        <v>16</v>
      </c>
      <c r="C27" s="26" t="s">
        <v>472</v>
      </c>
      <c r="D27" s="26" t="s">
        <v>473</v>
      </c>
      <c r="E27" s="39">
        <v>41075</v>
      </c>
      <c r="F27" s="40"/>
      <c r="G27" s="40"/>
      <c r="H27" s="31"/>
    </row>
    <row r="28" spans="2:8" x14ac:dyDescent="0.35">
      <c r="B28" s="24">
        <v>17</v>
      </c>
      <c r="C28" s="26" t="s">
        <v>474</v>
      </c>
      <c r="D28" s="26" t="s">
        <v>475</v>
      </c>
      <c r="E28" s="39">
        <v>40491</v>
      </c>
      <c r="F28" s="40"/>
      <c r="G28" s="40"/>
      <c r="H28" s="31"/>
    </row>
    <row r="29" spans="2:8" x14ac:dyDescent="0.35">
      <c r="B29" s="24">
        <v>18</v>
      </c>
      <c r="C29" s="26" t="s">
        <v>476</v>
      </c>
      <c r="D29" s="26" t="s">
        <v>477</v>
      </c>
      <c r="E29" s="39">
        <v>41078</v>
      </c>
      <c r="F29" s="40"/>
      <c r="G29" s="40"/>
      <c r="H29" s="31"/>
    </row>
    <row r="30" spans="2:8" x14ac:dyDescent="0.35">
      <c r="B30" s="24">
        <v>19</v>
      </c>
      <c r="C30" s="26" t="s">
        <v>111</v>
      </c>
      <c r="D30" s="26" t="s">
        <v>478</v>
      </c>
      <c r="E30" s="39">
        <v>40516</v>
      </c>
      <c r="F30" s="40"/>
      <c r="G30" s="40"/>
      <c r="H30" s="31"/>
    </row>
    <row r="31" spans="2:8" x14ac:dyDescent="0.35">
      <c r="B31" s="24">
        <v>20</v>
      </c>
      <c r="C31" s="26" t="s">
        <v>109</v>
      </c>
      <c r="D31" s="26" t="s">
        <v>479</v>
      </c>
      <c r="E31" s="39">
        <v>40629</v>
      </c>
      <c r="F31" s="40"/>
      <c r="G31" s="40"/>
      <c r="H31" s="31"/>
    </row>
    <row r="32" spans="2:8" x14ac:dyDescent="0.35">
      <c r="B32" s="24">
        <v>21</v>
      </c>
      <c r="C32" s="26" t="s">
        <v>480</v>
      </c>
      <c r="D32" s="26" t="s">
        <v>481</v>
      </c>
      <c r="E32" s="39">
        <v>40548</v>
      </c>
      <c r="F32" s="40"/>
      <c r="G32" s="40"/>
      <c r="H32" s="31"/>
    </row>
    <row r="33" spans="2:8" x14ac:dyDescent="0.35">
      <c r="B33" s="24">
        <v>22</v>
      </c>
      <c r="C33" s="26" t="s">
        <v>476</v>
      </c>
      <c r="D33" s="26" t="s">
        <v>482</v>
      </c>
      <c r="E33" s="39">
        <v>40565</v>
      </c>
      <c r="F33" s="40"/>
      <c r="G33" s="40"/>
      <c r="H33" s="31"/>
    </row>
    <row r="34" spans="2:8" x14ac:dyDescent="0.35">
      <c r="B34" s="24">
        <v>23</v>
      </c>
      <c r="C34" s="26" t="s">
        <v>483</v>
      </c>
      <c r="D34" s="26" t="s">
        <v>113</v>
      </c>
      <c r="E34" s="39">
        <v>40924</v>
      </c>
      <c r="F34" s="40"/>
      <c r="G34" s="40"/>
      <c r="H34" s="31"/>
    </row>
    <row r="35" spans="2:8" x14ac:dyDescent="0.35">
      <c r="B35" s="24">
        <v>24</v>
      </c>
      <c r="C35" s="26" t="s">
        <v>484</v>
      </c>
      <c r="D35" s="26" t="s">
        <v>485</v>
      </c>
      <c r="E35" s="39">
        <v>40649</v>
      </c>
      <c r="F35" s="40"/>
      <c r="G35" s="40"/>
      <c r="H35" s="31"/>
    </row>
    <row r="36" spans="2:8" x14ac:dyDescent="0.35">
      <c r="B36" s="24">
        <v>25</v>
      </c>
      <c r="C36" s="26" t="s">
        <v>472</v>
      </c>
      <c r="D36" s="26" t="s">
        <v>486</v>
      </c>
      <c r="E36" s="39">
        <v>40501</v>
      </c>
      <c r="F36" s="40"/>
      <c r="G36" s="40"/>
      <c r="H36" s="31"/>
    </row>
    <row r="37" spans="2:8" x14ac:dyDescent="0.35">
      <c r="B37" s="24">
        <v>26</v>
      </c>
      <c r="C37" s="26" t="s">
        <v>111</v>
      </c>
      <c r="D37" s="26" t="s">
        <v>487</v>
      </c>
      <c r="E37" s="39">
        <v>40451</v>
      </c>
      <c r="F37" s="40"/>
      <c r="G37" s="40"/>
      <c r="H37" s="31"/>
    </row>
    <row r="38" spans="2:8" x14ac:dyDescent="0.35">
      <c r="B38" s="24">
        <v>27</v>
      </c>
      <c r="C38" s="26" t="s">
        <v>488</v>
      </c>
      <c r="D38" s="26" t="s">
        <v>489</v>
      </c>
      <c r="E38" s="39">
        <v>40439</v>
      </c>
      <c r="F38" s="40"/>
      <c r="G38" s="40"/>
      <c r="H38" s="31"/>
    </row>
    <row r="39" spans="2:8" x14ac:dyDescent="0.35">
      <c r="B39" s="24">
        <v>28</v>
      </c>
      <c r="C39" s="26" t="s">
        <v>107</v>
      </c>
      <c r="D39" s="26" t="s">
        <v>490</v>
      </c>
      <c r="E39" s="39">
        <v>40744</v>
      </c>
      <c r="F39" s="40"/>
      <c r="G39" s="40"/>
      <c r="H39" s="31"/>
    </row>
    <row r="40" spans="2:8" x14ac:dyDescent="0.35">
      <c r="B40" s="24">
        <v>29</v>
      </c>
      <c r="C40" s="26" t="s">
        <v>168</v>
      </c>
      <c r="D40" s="26" t="s">
        <v>491</v>
      </c>
      <c r="E40" s="39">
        <v>40564</v>
      </c>
      <c r="F40" s="40"/>
      <c r="G40" s="40"/>
      <c r="H40" s="31"/>
    </row>
    <row r="41" spans="2:8" x14ac:dyDescent="0.35">
      <c r="B41" s="24">
        <v>30</v>
      </c>
      <c r="C41" s="26" t="s">
        <v>470</v>
      </c>
      <c r="D41" s="26" t="s">
        <v>492</v>
      </c>
      <c r="E41" s="39">
        <v>40700</v>
      </c>
      <c r="F41" s="40"/>
      <c r="G41" s="40"/>
      <c r="H41" s="31"/>
    </row>
    <row r="42" spans="2:8" x14ac:dyDescent="0.35">
      <c r="B42" s="24">
        <v>31</v>
      </c>
      <c r="C42" s="26" t="s">
        <v>493</v>
      </c>
      <c r="D42" s="26" t="s">
        <v>494</v>
      </c>
      <c r="E42" s="39">
        <v>40547</v>
      </c>
      <c r="F42" s="40"/>
      <c r="G42" s="40"/>
      <c r="H42" s="31"/>
    </row>
    <row r="43" spans="2:8" x14ac:dyDescent="0.35">
      <c r="B43" s="24">
        <v>32</v>
      </c>
      <c r="C43" s="26" t="s">
        <v>470</v>
      </c>
      <c r="D43" s="26" t="s">
        <v>495</v>
      </c>
      <c r="E43" s="39">
        <v>40534</v>
      </c>
      <c r="F43" s="40"/>
      <c r="G43" s="40"/>
      <c r="H43" s="31"/>
    </row>
    <row r="44" spans="2:8" x14ac:dyDescent="0.35">
      <c r="B44" s="24">
        <v>33</v>
      </c>
      <c r="C44" s="26" t="s">
        <v>72</v>
      </c>
      <c r="D44" s="26" t="s">
        <v>496</v>
      </c>
      <c r="E44" s="39">
        <v>40513</v>
      </c>
      <c r="F44" s="40"/>
      <c r="G44" s="40"/>
      <c r="H44" s="31"/>
    </row>
    <row r="45" spans="2:8" x14ac:dyDescent="0.35">
      <c r="B45" s="24">
        <v>34</v>
      </c>
      <c r="C45" s="26" t="s">
        <v>497</v>
      </c>
      <c r="D45" s="26" t="s">
        <v>498</v>
      </c>
      <c r="E45" s="39">
        <v>40729</v>
      </c>
      <c r="F45" s="40"/>
      <c r="G45" s="40"/>
      <c r="H45" s="31"/>
    </row>
    <row r="46" spans="2:8" x14ac:dyDescent="0.35">
      <c r="B46" s="24">
        <v>35</v>
      </c>
      <c r="C46" s="26" t="s">
        <v>499</v>
      </c>
      <c r="D46" s="26" t="s">
        <v>500</v>
      </c>
      <c r="E46" s="39">
        <v>41081</v>
      </c>
      <c r="F46" s="40"/>
      <c r="G46" s="40"/>
      <c r="H46" s="31"/>
    </row>
    <row r="47" spans="2:8" x14ac:dyDescent="0.35">
      <c r="B47" s="24">
        <v>36</v>
      </c>
      <c r="C47" s="26" t="s">
        <v>460</v>
      </c>
      <c r="D47" s="26" t="s">
        <v>501</v>
      </c>
      <c r="E47" s="39">
        <v>41016</v>
      </c>
      <c r="F47" s="40"/>
      <c r="G47" s="40"/>
      <c r="H47" s="31"/>
    </row>
    <row r="48" spans="2:8" x14ac:dyDescent="0.35">
      <c r="B48" s="24">
        <v>37</v>
      </c>
      <c r="C48" s="26" t="s">
        <v>502</v>
      </c>
      <c r="D48" s="26" t="s">
        <v>487</v>
      </c>
      <c r="E48" s="39">
        <v>40593</v>
      </c>
      <c r="F48" s="40"/>
      <c r="G48" s="40"/>
      <c r="H48" s="31"/>
    </row>
    <row r="49" spans="2:8" x14ac:dyDescent="0.35">
      <c r="B49" s="24">
        <v>38</v>
      </c>
      <c r="C49" s="26" t="s">
        <v>483</v>
      </c>
      <c r="D49" s="26" t="s">
        <v>503</v>
      </c>
      <c r="E49" s="39">
        <v>40941</v>
      </c>
      <c r="F49" s="40"/>
      <c r="G49" s="40"/>
      <c r="H49" s="31"/>
    </row>
    <row r="50" spans="2:8" x14ac:dyDescent="0.35">
      <c r="B50" s="24">
        <v>39</v>
      </c>
      <c r="C50" s="26" t="s">
        <v>111</v>
      </c>
      <c r="D50" s="26" t="s">
        <v>504</v>
      </c>
      <c r="E50" s="39">
        <v>40560</v>
      </c>
      <c r="F50" s="40"/>
      <c r="G50" s="40"/>
      <c r="H50" s="31"/>
    </row>
    <row r="51" spans="2:8" x14ac:dyDescent="0.35">
      <c r="B51" s="24">
        <v>40</v>
      </c>
      <c r="C51" s="26" t="s">
        <v>505</v>
      </c>
      <c r="D51" s="26" t="s">
        <v>506</v>
      </c>
      <c r="E51" s="39">
        <v>40802</v>
      </c>
      <c r="F51" s="40"/>
      <c r="G51" s="40"/>
      <c r="H51" s="31"/>
    </row>
    <row r="52" spans="2:8" x14ac:dyDescent="0.35">
      <c r="B52" s="24">
        <v>41</v>
      </c>
      <c r="C52" s="26" t="s">
        <v>168</v>
      </c>
      <c r="D52" s="26" t="s">
        <v>507</v>
      </c>
      <c r="E52" s="39">
        <v>40630</v>
      </c>
      <c r="F52" s="40"/>
      <c r="G52" s="40"/>
      <c r="H52" s="31"/>
    </row>
    <row r="53" spans="2:8" x14ac:dyDescent="0.35">
      <c r="B53" s="24">
        <v>42</v>
      </c>
      <c r="C53" s="26" t="s">
        <v>508</v>
      </c>
      <c r="D53" s="26" t="s">
        <v>509</v>
      </c>
      <c r="E53" s="39">
        <v>40708</v>
      </c>
      <c r="F53" s="40"/>
      <c r="G53" s="40"/>
      <c r="H53" s="31"/>
    </row>
    <row r="54" spans="2:8" x14ac:dyDescent="0.35">
      <c r="B54" s="24">
        <v>43</v>
      </c>
      <c r="C54" s="26" t="s">
        <v>168</v>
      </c>
      <c r="D54" s="26" t="s">
        <v>510</v>
      </c>
      <c r="E54" s="39">
        <v>40988</v>
      </c>
      <c r="F54" s="40"/>
      <c r="G54" s="40"/>
      <c r="H54" s="31"/>
    </row>
    <row r="55" spans="2:8" x14ac:dyDescent="0.35">
      <c r="B55" s="24">
        <v>44</v>
      </c>
      <c r="C55" s="26" t="s">
        <v>511</v>
      </c>
      <c r="D55" s="26" t="s">
        <v>512</v>
      </c>
      <c r="E55" s="39">
        <v>40548</v>
      </c>
      <c r="F55" s="40"/>
      <c r="G55" s="40"/>
      <c r="H55" s="31"/>
    </row>
    <row r="56" spans="2:8" x14ac:dyDescent="0.35">
      <c r="B56" s="24">
        <v>45</v>
      </c>
      <c r="C56" s="26" t="s">
        <v>109</v>
      </c>
      <c r="D56" s="26" t="s">
        <v>451</v>
      </c>
      <c r="E56" s="39">
        <v>41036</v>
      </c>
      <c r="F56" s="40"/>
      <c r="G56" s="40"/>
      <c r="H56" s="31"/>
    </row>
    <row r="57" spans="2:8" x14ac:dyDescent="0.35">
      <c r="B57" s="24">
        <v>46</v>
      </c>
      <c r="C57" s="26" t="s">
        <v>109</v>
      </c>
      <c r="D57" s="26" t="s">
        <v>513</v>
      </c>
      <c r="E57" s="39">
        <v>40895</v>
      </c>
      <c r="F57" s="40"/>
      <c r="G57" s="40"/>
      <c r="H57" s="31"/>
    </row>
    <row r="58" spans="2:8" x14ac:dyDescent="0.35">
      <c r="B58" s="24">
        <v>47</v>
      </c>
      <c r="C58" s="26" t="s">
        <v>87</v>
      </c>
      <c r="D58" s="26" t="s">
        <v>514</v>
      </c>
      <c r="E58" s="39">
        <v>40881</v>
      </c>
      <c r="F58" s="40"/>
      <c r="G58" s="40"/>
      <c r="H58" s="31"/>
    </row>
    <row r="59" spans="2:8" x14ac:dyDescent="0.35">
      <c r="B59" s="24">
        <v>48</v>
      </c>
      <c r="C59" s="26" t="s">
        <v>488</v>
      </c>
      <c r="D59" s="26" t="s">
        <v>515</v>
      </c>
      <c r="E59" s="39">
        <v>40868</v>
      </c>
      <c r="F59" s="40"/>
      <c r="G59" s="40"/>
      <c r="H59" s="31"/>
    </row>
    <row r="60" spans="2:8" x14ac:dyDescent="0.35">
      <c r="B60" s="24">
        <v>49</v>
      </c>
      <c r="C60" s="26" t="s">
        <v>488</v>
      </c>
      <c r="D60" s="26" t="s">
        <v>516</v>
      </c>
      <c r="E60" s="39">
        <v>40817</v>
      </c>
      <c r="F60" s="40"/>
      <c r="G60" s="40"/>
      <c r="H60" s="31"/>
    </row>
    <row r="61" spans="2:8" x14ac:dyDescent="0.35">
      <c r="B61" s="24">
        <v>50</v>
      </c>
      <c r="C61" s="26" t="s">
        <v>460</v>
      </c>
      <c r="D61" s="26" t="s">
        <v>517</v>
      </c>
      <c r="E61" s="39">
        <v>40514</v>
      </c>
      <c r="F61" s="40"/>
      <c r="G61" s="40"/>
      <c r="H61" s="31"/>
    </row>
    <row r="62" spans="2:8" x14ac:dyDescent="0.35">
      <c r="B62" s="24">
        <v>51</v>
      </c>
      <c r="C62" s="26" t="s">
        <v>493</v>
      </c>
      <c r="D62" s="26" t="s">
        <v>518</v>
      </c>
      <c r="E62" s="39">
        <v>40927</v>
      </c>
      <c r="F62" s="40"/>
      <c r="G62" s="40"/>
      <c r="H62" s="31"/>
    </row>
    <row r="63" spans="2:8" x14ac:dyDescent="0.35">
      <c r="B63" s="24">
        <v>52</v>
      </c>
      <c r="C63" s="26" t="s">
        <v>111</v>
      </c>
      <c r="D63" s="26" t="s">
        <v>519</v>
      </c>
      <c r="E63" s="39">
        <v>40535</v>
      </c>
      <c r="F63" s="40"/>
      <c r="G63" s="40"/>
      <c r="H63" s="31"/>
    </row>
    <row r="64" spans="2:8" x14ac:dyDescent="0.35">
      <c r="B64" s="24">
        <v>53</v>
      </c>
      <c r="C64" s="26" t="s">
        <v>72</v>
      </c>
      <c r="D64" s="26" t="s">
        <v>520</v>
      </c>
      <c r="E64" s="39">
        <v>40851</v>
      </c>
      <c r="F64" s="40"/>
      <c r="G64" s="40"/>
      <c r="H64" s="31"/>
    </row>
    <row r="65" spans="2:8" x14ac:dyDescent="0.35">
      <c r="B65" s="24">
        <v>54</v>
      </c>
      <c r="C65" s="26" t="s">
        <v>76</v>
      </c>
      <c r="D65" s="26" t="s">
        <v>521</v>
      </c>
      <c r="E65" s="39">
        <v>40482</v>
      </c>
      <c r="F65" s="40"/>
      <c r="G65" s="40"/>
      <c r="H65" s="31"/>
    </row>
    <row r="66" spans="2:8" x14ac:dyDescent="0.35">
      <c r="B66" s="24">
        <v>55</v>
      </c>
      <c r="C66" s="26" t="s">
        <v>210</v>
      </c>
      <c r="D66" s="26" t="s">
        <v>522</v>
      </c>
      <c r="E66" s="39">
        <v>40715</v>
      </c>
      <c r="F66" s="40"/>
      <c r="G66" s="40"/>
      <c r="H66" s="31"/>
    </row>
    <row r="67" spans="2:8" x14ac:dyDescent="0.35">
      <c r="B67" s="24">
        <v>56</v>
      </c>
      <c r="C67" s="26" t="s">
        <v>472</v>
      </c>
      <c r="D67" s="26" t="s">
        <v>523</v>
      </c>
      <c r="E67" s="39">
        <v>40449</v>
      </c>
      <c r="F67" s="40"/>
      <c r="G67" s="40"/>
      <c r="H67" s="31"/>
    </row>
    <row r="68" spans="2:8" x14ac:dyDescent="0.35">
      <c r="B68" s="24">
        <v>57</v>
      </c>
      <c r="C68" s="26" t="s">
        <v>508</v>
      </c>
      <c r="D68" s="26" t="s">
        <v>524</v>
      </c>
      <c r="E68" s="39">
        <v>40791</v>
      </c>
      <c r="F68" s="40"/>
      <c r="G68" s="40"/>
      <c r="H68" s="31"/>
    </row>
    <row r="69" spans="2:8" x14ac:dyDescent="0.35">
      <c r="B69" s="24">
        <v>58</v>
      </c>
      <c r="C69" s="26" t="s">
        <v>525</v>
      </c>
      <c r="D69" s="26" t="s">
        <v>526</v>
      </c>
      <c r="E69" s="39">
        <v>41049</v>
      </c>
      <c r="F69" s="40"/>
      <c r="G69" s="40"/>
      <c r="H69" s="31"/>
    </row>
    <row r="70" spans="2:8" x14ac:dyDescent="0.35">
      <c r="B70" s="24">
        <v>59</v>
      </c>
      <c r="C70" s="26" t="s">
        <v>488</v>
      </c>
      <c r="D70" s="26" t="s">
        <v>527</v>
      </c>
      <c r="E70" s="39">
        <v>40607</v>
      </c>
      <c r="F70" s="40"/>
      <c r="G70" s="40"/>
      <c r="H70" s="31"/>
    </row>
    <row r="71" spans="2:8" x14ac:dyDescent="0.35">
      <c r="B71" s="24">
        <v>60</v>
      </c>
      <c r="C71" s="26" t="s">
        <v>528</v>
      </c>
      <c r="D71" s="26" t="s">
        <v>529</v>
      </c>
      <c r="E71" s="39">
        <v>40532</v>
      </c>
      <c r="F71" s="40"/>
      <c r="G71" s="40"/>
      <c r="H71" s="31"/>
    </row>
    <row r="72" spans="2:8" x14ac:dyDescent="0.35">
      <c r="B72" s="24">
        <v>61</v>
      </c>
      <c r="C72" s="26" t="s">
        <v>210</v>
      </c>
      <c r="D72" s="26" t="s">
        <v>530</v>
      </c>
      <c r="E72" s="39">
        <v>40764</v>
      </c>
      <c r="F72" s="40"/>
      <c r="G72" s="40"/>
      <c r="H72" s="31"/>
    </row>
    <row r="73" spans="2:8" x14ac:dyDescent="0.35">
      <c r="B73" s="24">
        <v>62</v>
      </c>
      <c r="C73" s="26" t="s">
        <v>531</v>
      </c>
      <c r="D73" s="26" t="s">
        <v>532</v>
      </c>
      <c r="E73" s="39">
        <v>41010</v>
      </c>
      <c r="F73" s="40"/>
      <c r="G73" s="40"/>
      <c r="H73" s="31"/>
    </row>
    <row r="74" spans="2:8" x14ac:dyDescent="0.35">
      <c r="B74" s="24">
        <v>63</v>
      </c>
      <c r="C74" s="26" t="s">
        <v>528</v>
      </c>
      <c r="D74" s="26" t="s">
        <v>533</v>
      </c>
      <c r="E74" s="39">
        <v>41033</v>
      </c>
      <c r="F74" s="40"/>
      <c r="G74" s="40"/>
      <c r="H74" s="31"/>
    </row>
    <row r="75" spans="2:8" x14ac:dyDescent="0.35">
      <c r="B75" s="29">
        <v>64</v>
      </c>
      <c r="C75" s="26" t="s">
        <v>82</v>
      </c>
      <c r="D75" s="26" t="s">
        <v>534</v>
      </c>
      <c r="E75" s="39">
        <v>40897</v>
      </c>
      <c r="F75" s="40"/>
      <c r="G75" s="40"/>
      <c r="H75" s="31"/>
    </row>
    <row r="76" spans="2:8" x14ac:dyDescent="0.35">
      <c r="B76" s="29">
        <v>65</v>
      </c>
      <c r="C76" s="26" t="s">
        <v>535</v>
      </c>
      <c r="D76" s="26" t="s">
        <v>536</v>
      </c>
      <c r="E76" s="39">
        <v>41081</v>
      </c>
      <c r="F76" s="40"/>
      <c r="G76" s="40"/>
      <c r="H76" s="31"/>
    </row>
    <row r="77" spans="2:8" x14ac:dyDescent="0.35">
      <c r="B77" s="29">
        <v>66</v>
      </c>
      <c r="C77" s="26" t="s">
        <v>537</v>
      </c>
      <c r="D77" s="26" t="s">
        <v>538</v>
      </c>
      <c r="E77" s="39">
        <v>40668</v>
      </c>
      <c r="F77" s="40"/>
      <c r="G77" s="40"/>
      <c r="H77" s="31"/>
    </row>
    <row r="78" spans="2:8" x14ac:dyDescent="0.35">
      <c r="B78" s="29">
        <v>67</v>
      </c>
      <c r="C78" s="26" t="s">
        <v>508</v>
      </c>
      <c r="D78" s="26" t="s">
        <v>539</v>
      </c>
      <c r="E78" s="39">
        <v>41058</v>
      </c>
      <c r="F78" s="40"/>
      <c r="G78" s="40"/>
      <c r="H78" s="31"/>
    </row>
    <row r="79" spans="2:8" x14ac:dyDescent="0.35">
      <c r="B79" s="29">
        <v>68</v>
      </c>
      <c r="C79" s="26" t="s">
        <v>472</v>
      </c>
      <c r="D79" s="26" t="s">
        <v>540</v>
      </c>
      <c r="E79" s="39">
        <v>40529</v>
      </c>
      <c r="F79" s="40"/>
      <c r="G79" s="40"/>
      <c r="H79" s="31"/>
    </row>
    <row r="80" spans="2:8" x14ac:dyDescent="0.35">
      <c r="B80" s="29">
        <v>69</v>
      </c>
      <c r="C80" s="26" t="s">
        <v>499</v>
      </c>
      <c r="D80" s="26" t="s">
        <v>541</v>
      </c>
      <c r="E80" s="39">
        <v>40613</v>
      </c>
      <c r="F80" s="40"/>
      <c r="G80" s="40"/>
      <c r="H80" s="31"/>
    </row>
    <row r="81" spans="2:8" x14ac:dyDescent="0.35">
      <c r="B81" s="29">
        <v>70</v>
      </c>
      <c r="C81" s="26" t="s">
        <v>109</v>
      </c>
      <c r="D81" s="26" t="s">
        <v>542</v>
      </c>
      <c r="E81" s="39">
        <v>40723</v>
      </c>
      <c r="F81" s="40"/>
      <c r="G81" s="40"/>
      <c r="H81" s="31"/>
    </row>
    <row r="82" spans="2:8" x14ac:dyDescent="0.35">
      <c r="B82" s="29">
        <v>71</v>
      </c>
      <c r="C82" s="26" t="s">
        <v>543</v>
      </c>
      <c r="D82" s="26" t="s">
        <v>544</v>
      </c>
      <c r="E82" s="39">
        <v>40479</v>
      </c>
      <c r="F82" s="40"/>
      <c r="G82" s="40"/>
      <c r="H82" s="31"/>
    </row>
    <row r="83" spans="2:8" x14ac:dyDescent="0.35">
      <c r="B83" s="29">
        <v>73</v>
      </c>
      <c r="C83" s="26" t="s">
        <v>109</v>
      </c>
      <c r="D83" s="26" t="s">
        <v>545</v>
      </c>
      <c r="E83" s="39">
        <v>40963</v>
      </c>
      <c r="F83" s="40"/>
      <c r="G83" s="40"/>
      <c r="H83" s="31"/>
    </row>
    <row r="84" spans="2:8" x14ac:dyDescent="0.35">
      <c r="B84" s="29">
        <v>74</v>
      </c>
      <c r="C84" s="26" t="s">
        <v>497</v>
      </c>
      <c r="D84" s="26" t="s">
        <v>546</v>
      </c>
      <c r="E84" s="39">
        <v>41002</v>
      </c>
      <c r="F84" s="40"/>
      <c r="G84" s="40"/>
      <c r="H84" s="31"/>
    </row>
    <row r="85" spans="2:8" x14ac:dyDescent="0.35">
      <c r="B85" s="29">
        <v>75</v>
      </c>
      <c r="C85" s="26" t="s">
        <v>547</v>
      </c>
      <c r="D85" s="26" t="s">
        <v>548</v>
      </c>
      <c r="E85" s="39">
        <v>40964</v>
      </c>
      <c r="F85" s="40"/>
      <c r="G85" s="40"/>
      <c r="H85" s="31"/>
    </row>
    <row r="86" spans="2:8" x14ac:dyDescent="0.35">
      <c r="B86" s="29">
        <v>76</v>
      </c>
      <c r="C86" s="26" t="s">
        <v>488</v>
      </c>
      <c r="D86" s="26" t="s">
        <v>549</v>
      </c>
      <c r="E86" s="39">
        <v>40935</v>
      </c>
      <c r="F86" s="40"/>
      <c r="G86" s="40"/>
      <c r="H86" s="31"/>
    </row>
    <row r="87" spans="2:8" x14ac:dyDescent="0.35">
      <c r="B87" s="29">
        <v>77</v>
      </c>
      <c r="C87" s="26" t="s">
        <v>114</v>
      </c>
      <c r="D87" s="26" t="s">
        <v>550</v>
      </c>
      <c r="E87" s="39">
        <v>41052</v>
      </c>
      <c r="F87" s="40"/>
      <c r="G87" s="40"/>
      <c r="H87" s="31"/>
    </row>
    <row r="88" spans="2:8" x14ac:dyDescent="0.35">
      <c r="B88" s="29">
        <v>78</v>
      </c>
      <c r="C88" s="26" t="s">
        <v>551</v>
      </c>
      <c r="D88" s="26" t="s">
        <v>552</v>
      </c>
      <c r="E88" s="39">
        <v>40500</v>
      </c>
      <c r="F88" s="40"/>
      <c r="G88" s="40"/>
      <c r="H88" s="31"/>
    </row>
    <row r="89" spans="2:8" x14ac:dyDescent="0.35">
      <c r="B89" s="29">
        <v>79</v>
      </c>
      <c r="C89" s="26" t="s">
        <v>553</v>
      </c>
      <c r="D89" s="26" t="s">
        <v>554</v>
      </c>
      <c r="E89" s="39">
        <v>40597</v>
      </c>
      <c r="F89" s="40"/>
      <c r="G89" s="40"/>
      <c r="H89" s="31"/>
    </row>
    <row r="90" spans="2:8" x14ac:dyDescent="0.35">
      <c r="B90" s="29">
        <v>80</v>
      </c>
      <c r="C90" s="26" t="s">
        <v>555</v>
      </c>
      <c r="D90" s="26" t="s">
        <v>556</v>
      </c>
      <c r="E90" s="39">
        <v>40612</v>
      </c>
      <c r="F90" s="40"/>
      <c r="G90" s="40"/>
      <c r="H90" s="31"/>
    </row>
    <row r="91" spans="2:8" x14ac:dyDescent="0.35">
      <c r="B91" s="29">
        <v>81</v>
      </c>
      <c r="C91" s="26" t="s">
        <v>72</v>
      </c>
      <c r="D91" s="26" t="s">
        <v>557</v>
      </c>
      <c r="E91" s="39">
        <v>41065</v>
      </c>
      <c r="F91" s="40"/>
      <c r="G91" s="40"/>
      <c r="H91" s="31"/>
    </row>
    <row r="92" spans="2:8" x14ac:dyDescent="0.35">
      <c r="B92" s="29">
        <v>82</v>
      </c>
      <c r="C92" s="26" t="s">
        <v>196</v>
      </c>
      <c r="D92" s="26" t="s">
        <v>558</v>
      </c>
      <c r="E92" s="39">
        <v>40737</v>
      </c>
      <c r="F92" s="40"/>
      <c r="G92" s="40"/>
      <c r="H92" s="31"/>
    </row>
    <row r="93" spans="2:8" x14ac:dyDescent="0.35">
      <c r="B93" s="29">
        <v>83</v>
      </c>
      <c r="C93" s="26" t="s">
        <v>476</v>
      </c>
      <c r="D93" s="26" t="s">
        <v>559</v>
      </c>
      <c r="E93" s="39">
        <v>40609</v>
      </c>
      <c r="F93" s="40"/>
      <c r="G93" s="40"/>
      <c r="H93" s="31"/>
    </row>
    <row r="94" spans="2:8" x14ac:dyDescent="0.35">
      <c r="B94" s="29">
        <v>84</v>
      </c>
      <c r="C94" s="26" t="s">
        <v>210</v>
      </c>
      <c r="D94" s="26" t="s">
        <v>560</v>
      </c>
      <c r="E94" s="39">
        <v>40793</v>
      </c>
      <c r="F94" s="40"/>
      <c r="G94" s="40"/>
      <c r="H94" s="31"/>
    </row>
    <row r="95" spans="2:8" x14ac:dyDescent="0.35">
      <c r="B95" s="29">
        <v>85</v>
      </c>
      <c r="C95" s="26" t="s">
        <v>109</v>
      </c>
      <c r="D95" s="26" t="s">
        <v>561</v>
      </c>
      <c r="E95" s="39">
        <v>41069</v>
      </c>
      <c r="F95" s="40"/>
      <c r="G95" s="40"/>
      <c r="H95" s="31"/>
    </row>
    <row r="96" spans="2:8" x14ac:dyDescent="0.35">
      <c r="B96" s="29">
        <v>86</v>
      </c>
      <c r="C96" s="26" t="s">
        <v>562</v>
      </c>
      <c r="D96" s="26" t="s">
        <v>563</v>
      </c>
      <c r="E96" s="39">
        <v>40901</v>
      </c>
      <c r="F96" s="40"/>
      <c r="G96" s="40"/>
      <c r="H96" s="31"/>
    </row>
    <row r="97" spans="2:8" x14ac:dyDescent="0.35">
      <c r="B97" s="29">
        <v>87</v>
      </c>
      <c r="C97" s="26" t="s">
        <v>97</v>
      </c>
      <c r="D97" s="26" t="s">
        <v>564</v>
      </c>
      <c r="E97" s="39">
        <v>40602</v>
      </c>
      <c r="F97" s="40"/>
      <c r="G97" s="40"/>
      <c r="H97" s="31"/>
    </row>
    <row r="98" spans="2:8" x14ac:dyDescent="0.35">
      <c r="B98" s="29">
        <v>88</v>
      </c>
      <c r="C98" s="26" t="s">
        <v>148</v>
      </c>
      <c r="D98" s="26" t="s">
        <v>565</v>
      </c>
      <c r="E98" s="39">
        <v>40665</v>
      </c>
      <c r="F98" s="40"/>
      <c r="G98" s="40"/>
      <c r="H98" s="31"/>
    </row>
    <row r="99" spans="2:8" x14ac:dyDescent="0.35">
      <c r="B99" s="29">
        <v>89</v>
      </c>
      <c r="C99" s="26" t="s">
        <v>562</v>
      </c>
      <c r="D99" s="26" t="s">
        <v>469</v>
      </c>
      <c r="E99" s="39">
        <v>40734</v>
      </c>
      <c r="F99" s="40"/>
      <c r="G99" s="40"/>
      <c r="H99" s="31"/>
    </row>
    <row r="100" spans="2:8" x14ac:dyDescent="0.35">
      <c r="B100" s="29">
        <v>90</v>
      </c>
      <c r="C100" s="26" t="s">
        <v>508</v>
      </c>
      <c r="D100" s="26" t="s">
        <v>566</v>
      </c>
      <c r="E100" s="39">
        <v>40993</v>
      </c>
      <c r="F100" s="40"/>
      <c r="G100" s="40"/>
      <c r="H100" s="31"/>
    </row>
    <row r="101" spans="2:8" x14ac:dyDescent="0.35">
      <c r="B101" s="29">
        <v>91</v>
      </c>
      <c r="C101" s="26" t="s">
        <v>470</v>
      </c>
      <c r="D101" s="26" t="s">
        <v>567</v>
      </c>
      <c r="E101" s="39">
        <v>41038</v>
      </c>
      <c r="F101" s="40"/>
      <c r="G101" s="40"/>
      <c r="H101" s="31"/>
    </row>
    <row r="102" spans="2:8" x14ac:dyDescent="0.35">
      <c r="B102" s="29">
        <v>92</v>
      </c>
      <c r="C102" s="26" t="s">
        <v>528</v>
      </c>
      <c r="D102" s="26" t="s">
        <v>521</v>
      </c>
      <c r="E102" s="39">
        <v>40953</v>
      </c>
      <c r="F102" s="40"/>
      <c r="G102" s="40"/>
      <c r="H102" s="31"/>
    </row>
    <row r="103" spans="2:8" x14ac:dyDescent="0.35">
      <c r="B103" s="29">
        <v>93</v>
      </c>
      <c r="C103" s="26" t="s">
        <v>188</v>
      </c>
      <c r="D103" s="26" t="s">
        <v>568</v>
      </c>
      <c r="E103" s="39">
        <v>40431</v>
      </c>
      <c r="F103" s="40"/>
      <c r="G103" s="40"/>
      <c r="H103" s="31"/>
    </row>
    <row r="104" spans="2:8" x14ac:dyDescent="0.35">
      <c r="B104" s="29">
        <v>94</v>
      </c>
      <c r="C104" s="26" t="s">
        <v>474</v>
      </c>
      <c r="D104" s="26" t="s">
        <v>478</v>
      </c>
      <c r="E104" s="39">
        <v>40538</v>
      </c>
      <c r="F104" s="40"/>
      <c r="G104" s="40"/>
      <c r="H104" s="31"/>
    </row>
    <row r="105" spans="2:8" x14ac:dyDescent="0.35">
      <c r="B105" s="29">
        <v>95</v>
      </c>
      <c r="C105" s="26" t="s">
        <v>553</v>
      </c>
      <c r="D105" s="26" t="s">
        <v>569</v>
      </c>
      <c r="E105" s="39">
        <v>40709</v>
      </c>
      <c r="F105" s="40"/>
      <c r="G105" s="40"/>
      <c r="H105" s="31"/>
    </row>
    <row r="106" spans="2:8" x14ac:dyDescent="0.35">
      <c r="B106" s="29">
        <v>96</v>
      </c>
      <c r="C106" s="26" t="s">
        <v>82</v>
      </c>
      <c r="D106" s="26" t="s">
        <v>570</v>
      </c>
      <c r="E106" s="39">
        <v>40865</v>
      </c>
      <c r="F106" s="40"/>
      <c r="G106" s="40"/>
      <c r="H106" s="31"/>
    </row>
    <row r="107" spans="2:8" x14ac:dyDescent="0.35">
      <c r="B107" s="29">
        <v>97</v>
      </c>
      <c r="C107" s="26" t="s">
        <v>508</v>
      </c>
      <c r="D107" s="26" t="s">
        <v>571</v>
      </c>
      <c r="E107" s="39">
        <v>40742</v>
      </c>
      <c r="F107" s="40"/>
      <c r="G107" s="40"/>
      <c r="H107" s="31"/>
    </row>
    <row r="108" spans="2:8" x14ac:dyDescent="0.35">
      <c r="B108" s="29">
        <v>98</v>
      </c>
      <c r="C108" s="26" t="s">
        <v>483</v>
      </c>
      <c r="D108" s="26" t="s">
        <v>572</v>
      </c>
      <c r="E108" s="39">
        <v>40997</v>
      </c>
      <c r="F108" s="40"/>
      <c r="G108" s="40"/>
      <c r="H108" s="31"/>
    </row>
    <row r="109" spans="2:8" x14ac:dyDescent="0.35">
      <c r="B109" s="29">
        <v>99</v>
      </c>
      <c r="C109" s="26" t="s">
        <v>114</v>
      </c>
      <c r="D109" s="26" t="s">
        <v>527</v>
      </c>
      <c r="E109" s="39">
        <v>40748</v>
      </c>
      <c r="F109" s="40"/>
      <c r="G109" s="40"/>
      <c r="H109" s="31"/>
    </row>
    <row r="110" spans="2:8" x14ac:dyDescent="0.35">
      <c r="B110" s="29">
        <v>100</v>
      </c>
      <c r="C110" s="26" t="s">
        <v>460</v>
      </c>
      <c r="D110" s="26" t="s">
        <v>573</v>
      </c>
      <c r="E110" s="39">
        <v>41013</v>
      </c>
      <c r="F110" s="40"/>
      <c r="G110" s="40"/>
      <c r="H110" s="31"/>
    </row>
    <row r="111" spans="2:8" x14ac:dyDescent="0.35">
      <c r="B111" s="29">
        <v>101</v>
      </c>
      <c r="C111" s="26" t="s">
        <v>574</v>
      </c>
      <c r="D111" s="26" t="s">
        <v>575</v>
      </c>
      <c r="E111" s="39">
        <v>40551</v>
      </c>
      <c r="F111" s="40"/>
      <c r="G111" s="40"/>
      <c r="H111" s="3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7713D-B508-764F-9F8A-DFB3D54515A2}">
  <sheetPr>
    <tabColor theme="7" tint="0.59999389629810485"/>
  </sheetPr>
  <dimension ref="B2:Q102"/>
  <sheetViews>
    <sheetView showGridLines="0" zoomScale="80" zoomScaleNormal="80" workbookViewId="0">
      <selection activeCell="P24" sqref="P24:Q27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  <col min="10" max="11" width="11.5" bestFit="1" customWidth="1"/>
    <col min="14" max="14" width="24.6640625" customWidth="1"/>
    <col min="15" max="15" width="31.1640625" bestFit="1" customWidth="1"/>
    <col min="16" max="16" width="27" bestFit="1" customWidth="1"/>
    <col min="17" max="17" width="23.5" bestFit="1" customWidth="1"/>
  </cols>
  <sheetData>
    <row r="2" spans="2:15" x14ac:dyDescent="0.35">
      <c r="B2" s="13" t="s">
        <v>618</v>
      </c>
      <c r="C2" s="14"/>
      <c r="D2" s="14"/>
      <c r="E2" s="14"/>
      <c r="F2" s="14"/>
      <c r="G2" s="14"/>
      <c r="H2" s="15"/>
    </row>
    <row r="3" spans="2:15" x14ac:dyDescent="0.35">
      <c r="B3" s="16" t="s">
        <v>627</v>
      </c>
      <c r="H3" s="17"/>
    </row>
    <row r="4" spans="2:15" x14ac:dyDescent="0.35">
      <c r="B4" s="34" t="s">
        <v>628</v>
      </c>
      <c r="H4" s="17"/>
    </row>
    <row r="5" spans="2:15" x14ac:dyDescent="0.35">
      <c r="B5" s="22"/>
      <c r="H5" s="17"/>
    </row>
    <row r="6" spans="2:15" x14ac:dyDescent="0.35">
      <c r="B6" s="22"/>
      <c r="H6" s="17"/>
    </row>
    <row r="7" spans="2:15" x14ac:dyDescent="0.35">
      <c r="B7" s="18"/>
      <c r="C7" s="19"/>
      <c r="D7" s="19"/>
      <c r="E7" s="19"/>
      <c r="F7" s="19"/>
      <c r="G7" s="19"/>
      <c r="H7" s="20"/>
    </row>
    <row r="11" spans="2:15" ht="26" x14ac:dyDescent="0.45">
      <c r="B11" s="8" t="s">
        <v>589</v>
      </c>
      <c r="C11" s="8" t="s">
        <v>590</v>
      </c>
      <c r="D11" s="8" t="s">
        <v>591</v>
      </c>
      <c r="E11" s="8" t="s">
        <v>592</v>
      </c>
      <c r="F11" s="8" t="s">
        <v>593</v>
      </c>
      <c r="G11" s="8" t="s">
        <v>594</v>
      </c>
      <c r="H11" s="8" t="s">
        <v>595</v>
      </c>
      <c r="I11" s="8" t="s">
        <v>596</v>
      </c>
      <c r="J11" s="8" t="s">
        <v>597</v>
      </c>
      <c r="K11" s="8" t="s">
        <v>598</v>
      </c>
      <c r="N11" s="43" t="s">
        <v>592</v>
      </c>
      <c r="O11" s="43" t="s">
        <v>629</v>
      </c>
    </row>
    <row r="12" spans="2:15" ht="18.5" x14ac:dyDescent="0.45">
      <c r="B12" s="41" t="s">
        <v>625</v>
      </c>
      <c r="C12" s="41" t="s">
        <v>2</v>
      </c>
      <c r="D12" s="41" t="s">
        <v>599</v>
      </c>
      <c r="E12" s="41" t="s">
        <v>85</v>
      </c>
      <c r="F12" s="41" t="s">
        <v>600</v>
      </c>
      <c r="G12" s="41">
        <v>46</v>
      </c>
      <c r="H12" s="41">
        <v>8</v>
      </c>
      <c r="I12" s="41" t="s">
        <v>601</v>
      </c>
      <c r="J12" s="42">
        <v>1045</v>
      </c>
      <c r="K12" s="42">
        <f>H12*J12</f>
        <v>8360</v>
      </c>
      <c r="N12" s="44" t="s">
        <v>85</v>
      </c>
      <c r="O12" s="36"/>
    </row>
    <row r="13" spans="2:15" ht="18.5" x14ac:dyDescent="0.45">
      <c r="B13" s="41" t="s">
        <v>624</v>
      </c>
      <c r="C13" s="41" t="s">
        <v>3</v>
      </c>
      <c r="D13" s="41" t="s">
        <v>599</v>
      </c>
      <c r="E13" s="41" t="s">
        <v>85</v>
      </c>
      <c r="F13" s="41" t="s">
        <v>600</v>
      </c>
      <c r="G13" s="41">
        <v>46</v>
      </c>
      <c r="H13" s="41">
        <v>8</v>
      </c>
      <c r="I13" s="41" t="s">
        <v>602</v>
      </c>
      <c r="J13" s="42">
        <v>910</v>
      </c>
      <c r="K13" s="42">
        <f t="shared" ref="K13:K76" si="0">H13*J13</f>
        <v>7280</v>
      </c>
      <c r="N13" s="44" t="s">
        <v>70</v>
      </c>
      <c r="O13" s="36"/>
    </row>
    <row r="14" spans="2:15" x14ac:dyDescent="0.35">
      <c r="B14" s="41" t="s">
        <v>626</v>
      </c>
      <c r="C14" s="41" t="s">
        <v>4</v>
      </c>
      <c r="D14" s="41" t="s">
        <v>599</v>
      </c>
      <c r="E14" s="41" t="s">
        <v>85</v>
      </c>
      <c r="F14" s="41" t="s">
        <v>600</v>
      </c>
      <c r="G14" s="41">
        <v>46</v>
      </c>
      <c r="H14" s="41">
        <v>5</v>
      </c>
      <c r="I14" s="41" t="s">
        <v>603</v>
      </c>
      <c r="J14" s="42">
        <v>1170</v>
      </c>
      <c r="K14" s="42">
        <f t="shared" si="0"/>
        <v>5850</v>
      </c>
    </row>
    <row r="15" spans="2:15" x14ac:dyDescent="0.35">
      <c r="B15" s="41" t="s">
        <v>626</v>
      </c>
      <c r="C15" s="41" t="s">
        <v>5</v>
      </c>
      <c r="D15" s="41" t="s">
        <v>599</v>
      </c>
      <c r="E15" s="41" t="s">
        <v>85</v>
      </c>
      <c r="F15" s="41" t="s">
        <v>604</v>
      </c>
      <c r="G15" s="41">
        <v>42</v>
      </c>
      <c r="H15" s="41">
        <v>7</v>
      </c>
      <c r="I15" s="41" t="s">
        <v>603</v>
      </c>
      <c r="J15" s="42">
        <v>640</v>
      </c>
      <c r="K15" s="42">
        <f t="shared" si="0"/>
        <v>4480</v>
      </c>
    </row>
    <row r="16" spans="2:15" ht="18.5" x14ac:dyDescent="0.45">
      <c r="B16" s="41" t="s">
        <v>625</v>
      </c>
      <c r="C16" s="41" t="s">
        <v>8</v>
      </c>
      <c r="D16" s="41" t="s">
        <v>599</v>
      </c>
      <c r="E16" s="41" t="s">
        <v>85</v>
      </c>
      <c r="F16" s="41" t="s">
        <v>600</v>
      </c>
      <c r="G16" s="41">
        <v>44</v>
      </c>
      <c r="H16" s="41">
        <v>5</v>
      </c>
      <c r="I16" s="41" t="s">
        <v>603</v>
      </c>
      <c r="J16" s="42">
        <v>890</v>
      </c>
      <c r="K16" s="42">
        <f t="shared" si="0"/>
        <v>4450</v>
      </c>
      <c r="N16" s="43" t="s">
        <v>620</v>
      </c>
      <c r="O16" s="43" t="s">
        <v>619</v>
      </c>
    </row>
    <row r="17" spans="2:17" ht="18.5" x14ac:dyDescent="0.45">
      <c r="B17" s="41" t="s">
        <v>624</v>
      </c>
      <c r="C17" s="41" t="s">
        <v>9</v>
      </c>
      <c r="D17" s="41" t="s">
        <v>599</v>
      </c>
      <c r="E17" s="41" t="s">
        <v>85</v>
      </c>
      <c r="F17" s="41" t="s">
        <v>605</v>
      </c>
      <c r="G17" s="41">
        <v>42</v>
      </c>
      <c r="H17" s="41">
        <v>6</v>
      </c>
      <c r="I17" s="41" t="s">
        <v>606</v>
      </c>
      <c r="J17" s="42">
        <v>630</v>
      </c>
      <c r="K17" s="42">
        <f t="shared" si="0"/>
        <v>3780</v>
      </c>
      <c r="N17" s="44" t="s">
        <v>624</v>
      </c>
      <c r="O17" s="93"/>
    </row>
    <row r="18" spans="2:17" ht="18.5" x14ac:dyDescent="0.45">
      <c r="B18" s="41" t="s">
        <v>625</v>
      </c>
      <c r="C18" s="41" t="s">
        <v>10</v>
      </c>
      <c r="D18" s="41" t="s">
        <v>607</v>
      </c>
      <c r="E18" s="41" t="s">
        <v>85</v>
      </c>
      <c r="F18" s="41" t="s">
        <v>604</v>
      </c>
      <c r="G18" s="41">
        <v>42</v>
      </c>
      <c r="H18" s="41">
        <v>10</v>
      </c>
      <c r="I18" s="41" t="s">
        <v>606</v>
      </c>
      <c r="J18" s="42">
        <v>230</v>
      </c>
      <c r="K18" s="42">
        <f t="shared" si="0"/>
        <v>2300</v>
      </c>
      <c r="N18" s="44" t="s">
        <v>625</v>
      </c>
      <c r="O18" s="93"/>
    </row>
    <row r="19" spans="2:17" ht="18.5" x14ac:dyDescent="0.45">
      <c r="B19" s="41" t="s">
        <v>625</v>
      </c>
      <c r="C19" s="41" t="s">
        <v>11</v>
      </c>
      <c r="D19" s="41" t="s">
        <v>599</v>
      </c>
      <c r="E19" s="41" t="s">
        <v>85</v>
      </c>
      <c r="F19" s="41" t="s">
        <v>608</v>
      </c>
      <c r="G19" s="41">
        <v>44</v>
      </c>
      <c r="H19" s="41">
        <v>3</v>
      </c>
      <c r="I19" s="41" t="s">
        <v>609</v>
      </c>
      <c r="J19" s="42">
        <v>720</v>
      </c>
      <c r="K19" s="42">
        <f t="shared" si="0"/>
        <v>2160</v>
      </c>
      <c r="N19" s="44" t="s">
        <v>626</v>
      </c>
      <c r="O19" s="93"/>
    </row>
    <row r="20" spans="2:17" ht="18.5" x14ac:dyDescent="0.45">
      <c r="B20" s="41" t="s">
        <v>624</v>
      </c>
      <c r="C20" s="41" t="s">
        <v>12</v>
      </c>
      <c r="D20" s="41" t="s">
        <v>610</v>
      </c>
      <c r="E20" s="41" t="s">
        <v>85</v>
      </c>
      <c r="F20" s="41" t="s">
        <v>600</v>
      </c>
      <c r="G20" s="41">
        <v>44</v>
      </c>
      <c r="H20" s="41">
        <v>5</v>
      </c>
      <c r="I20" s="41" t="s">
        <v>603</v>
      </c>
      <c r="J20" s="42">
        <v>420</v>
      </c>
      <c r="K20" s="42">
        <f t="shared" si="0"/>
        <v>2100</v>
      </c>
      <c r="N20" s="43" t="s">
        <v>6</v>
      </c>
      <c r="O20" s="93"/>
    </row>
    <row r="21" spans="2:17" x14ac:dyDescent="0.35">
      <c r="B21" s="41" t="s">
        <v>626</v>
      </c>
      <c r="C21" s="41" t="s">
        <v>13</v>
      </c>
      <c r="D21" s="41" t="s">
        <v>611</v>
      </c>
      <c r="E21" s="41" t="s">
        <v>70</v>
      </c>
      <c r="F21" s="41" t="s">
        <v>600</v>
      </c>
      <c r="G21" s="41">
        <v>40</v>
      </c>
      <c r="H21" s="41">
        <v>4</v>
      </c>
      <c r="I21" s="41" t="s">
        <v>609</v>
      </c>
      <c r="J21" s="42">
        <v>520</v>
      </c>
      <c r="K21" s="42">
        <f t="shared" si="0"/>
        <v>2080</v>
      </c>
    </row>
    <row r="22" spans="2:17" x14ac:dyDescent="0.35">
      <c r="B22" s="41" t="s">
        <v>626</v>
      </c>
      <c r="C22" s="41" t="s">
        <v>14</v>
      </c>
      <c r="D22" s="41" t="s">
        <v>612</v>
      </c>
      <c r="E22" s="41" t="s">
        <v>70</v>
      </c>
      <c r="F22" s="41" t="s">
        <v>600</v>
      </c>
      <c r="G22" s="41">
        <v>36</v>
      </c>
      <c r="H22" s="41">
        <v>5</v>
      </c>
      <c r="I22" s="41" t="s">
        <v>613</v>
      </c>
      <c r="J22" s="42">
        <v>380</v>
      </c>
      <c r="K22" s="42">
        <f t="shared" si="0"/>
        <v>1900</v>
      </c>
    </row>
    <row r="23" spans="2:17" ht="18.5" x14ac:dyDescent="0.45">
      <c r="B23" s="41" t="s">
        <v>625</v>
      </c>
      <c r="C23" s="41" t="s">
        <v>1</v>
      </c>
      <c r="D23" s="41" t="s">
        <v>607</v>
      </c>
      <c r="E23" s="41" t="s">
        <v>85</v>
      </c>
      <c r="F23" s="41" t="s">
        <v>600</v>
      </c>
      <c r="G23" s="41">
        <v>42</v>
      </c>
      <c r="H23" s="41">
        <v>10</v>
      </c>
      <c r="I23" s="41" t="s">
        <v>614</v>
      </c>
      <c r="J23" s="42">
        <v>189</v>
      </c>
      <c r="K23" s="42">
        <f t="shared" si="0"/>
        <v>1890</v>
      </c>
      <c r="N23" s="43" t="s">
        <v>620</v>
      </c>
      <c r="O23" s="43" t="s">
        <v>621</v>
      </c>
      <c r="P23" s="43" t="s">
        <v>619</v>
      </c>
      <c r="Q23" s="43" t="s">
        <v>623</v>
      </c>
    </row>
    <row r="24" spans="2:17" ht="18.5" x14ac:dyDescent="0.45">
      <c r="B24" s="41" t="s">
        <v>626</v>
      </c>
      <c r="C24" s="41" t="s">
        <v>2</v>
      </c>
      <c r="D24" s="41" t="s">
        <v>612</v>
      </c>
      <c r="E24" s="41" t="s">
        <v>70</v>
      </c>
      <c r="F24" s="41" t="s">
        <v>604</v>
      </c>
      <c r="G24" s="41">
        <v>38</v>
      </c>
      <c r="H24" s="41">
        <v>4</v>
      </c>
      <c r="I24" s="41" t="s">
        <v>609</v>
      </c>
      <c r="J24" s="42">
        <v>430</v>
      </c>
      <c r="K24" s="42">
        <f t="shared" si="0"/>
        <v>1720</v>
      </c>
      <c r="N24" s="44" t="s">
        <v>624</v>
      </c>
      <c r="O24" s="44" t="s">
        <v>622</v>
      </c>
      <c r="P24" s="93"/>
      <c r="Q24" s="93"/>
    </row>
    <row r="25" spans="2:17" ht="18.5" x14ac:dyDescent="0.45">
      <c r="B25" s="41" t="s">
        <v>626</v>
      </c>
      <c r="C25" s="41" t="s">
        <v>3</v>
      </c>
      <c r="D25" s="41" t="s">
        <v>611</v>
      </c>
      <c r="E25" s="41" t="s">
        <v>70</v>
      </c>
      <c r="F25" s="41" t="s">
        <v>600</v>
      </c>
      <c r="G25" s="41">
        <v>42</v>
      </c>
      <c r="H25" s="41">
        <v>3</v>
      </c>
      <c r="I25" s="41" t="s">
        <v>602</v>
      </c>
      <c r="J25" s="42">
        <v>550</v>
      </c>
      <c r="K25" s="42">
        <f t="shared" si="0"/>
        <v>1650</v>
      </c>
      <c r="N25" s="44" t="s">
        <v>625</v>
      </c>
      <c r="O25" s="44" t="s">
        <v>622</v>
      </c>
      <c r="P25" s="93"/>
      <c r="Q25" s="93"/>
    </row>
    <row r="26" spans="2:17" ht="18.5" x14ac:dyDescent="0.45">
      <c r="B26" s="41" t="s">
        <v>624</v>
      </c>
      <c r="C26" s="41" t="s">
        <v>4</v>
      </c>
      <c r="D26" s="41" t="s">
        <v>610</v>
      </c>
      <c r="E26" s="41" t="s">
        <v>85</v>
      </c>
      <c r="F26" s="41" t="s">
        <v>600</v>
      </c>
      <c r="G26" s="41">
        <v>46</v>
      </c>
      <c r="H26" s="41">
        <v>4</v>
      </c>
      <c r="I26" s="41" t="s">
        <v>603</v>
      </c>
      <c r="J26" s="42">
        <v>390</v>
      </c>
      <c r="K26" s="42">
        <f t="shared" si="0"/>
        <v>1560</v>
      </c>
      <c r="N26" s="44" t="s">
        <v>626</v>
      </c>
      <c r="O26" s="44" t="s">
        <v>622</v>
      </c>
      <c r="P26" s="93"/>
      <c r="Q26" s="93"/>
    </row>
    <row r="27" spans="2:17" ht="18.5" x14ac:dyDescent="0.45">
      <c r="B27" s="41" t="s">
        <v>624</v>
      </c>
      <c r="C27" s="41" t="s">
        <v>5</v>
      </c>
      <c r="D27" s="41" t="s">
        <v>610</v>
      </c>
      <c r="E27" s="41" t="s">
        <v>85</v>
      </c>
      <c r="F27" s="41" t="s">
        <v>604</v>
      </c>
      <c r="G27" s="41">
        <v>44</v>
      </c>
      <c r="H27" s="41">
        <v>5</v>
      </c>
      <c r="I27" s="41" t="s">
        <v>609</v>
      </c>
      <c r="J27" s="42">
        <v>280</v>
      </c>
      <c r="K27" s="42">
        <f t="shared" si="0"/>
        <v>1400</v>
      </c>
      <c r="N27" s="43" t="s">
        <v>6</v>
      </c>
      <c r="O27" s="43"/>
      <c r="P27" s="93"/>
      <c r="Q27" s="93"/>
    </row>
    <row r="28" spans="2:17" x14ac:dyDescent="0.35">
      <c r="B28" s="41" t="s">
        <v>625</v>
      </c>
      <c r="C28" s="41" t="s">
        <v>8</v>
      </c>
      <c r="D28" s="41" t="s">
        <v>607</v>
      </c>
      <c r="E28" s="41" t="s">
        <v>85</v>
      </c>
      <c r="F28" s="41" t="s">
        <v>608</v>
      </c>
      <c r="G28" s="41">
        <v>42</v>
      </c>
      <c r="H28" s="41">
        <v>9</v>
      </c>
      <c r="I28" s="41" t="s">
        <v>606</v>
      </c>
      <c r="J28" s="42">
        <v>140</v>
      </c>
      <c r="K28" s="42">
        <f t="shared" si="0"/>
        <v>1260</v>
      </c>
    </row>
    <row r="29" spans="2:17" x14ac:dyDescent="0.35">
      <c r="B29" s="41" t="s">
        <v>626</v>
      </c>
      <c r="C29" s="41" t="s">
        <v>9</v>
      </c>
      <c r="D29" s="41" t="s">
        <v>611</v>
      </c>
      <c r="E29" s="41" t="s">
        <v>70</v>
      </c>
      <c r="F29" s="41" t="s">
        <v>604</v>
      </c>
      <c r="G29" s="41">
        <v>42</v>
      </c>
      <c r="H29" s="41">
        <v>3</v>
      </c>
      <c r="I29" s="41" t="s">
        <v>609</v>
      </c>
      <c r="J29" s="42">
        <v>380</v>
      </c>
      <c r="K29" s="42">
        <f t="shared" si="0"/>
        <v>1140</v>
      </c>
    </row>
    <row r="30" spans="2:17" x14ac:dyDescent="0.35">
      <c r="B30" s="41" t="s">
        <v>626</v>
      </c>
      <c r="C30" s="41" t="s">
        <v>10</v>
      </c>
      <c r="D30" s="41" t="s">
        <v>612</v>
      </c>
      <c r="E30" s="41" t="s">
        <v>70</v>
      </c>
      <c r="F30" s="41" t="s">
        <v>615</v>
      </c>
      <c r="G30" s="41">
        <v>36</v>
      </c>
      <c r="H30" s="41">
        <v>4</v>
      </c>
      <c r="I30" s="41" t="s">
        <v>616</v>
      </c>
      <c r="J30" s="42">
        <v>260</v>
      </c>
      <c r="K30" s="42">
        <f t="shared" si="0"/>
        <v>1040</v>
      </c>
    </row>
    <row r="31" spans="2:17" x14ac:dyDescent="0.35">
      <c r="B31" s="41" t="s">
        <v>625</v>
      </c>
      <c r="C31" s="41" t="s">
        <v>11</v>
      </c>
      <c r="D31" s="41" t="s">
        <v>610</v>
      </c>
      <c r="E31" s="41" t="s">
        <v>85</v>
      </c>
      <c r="F31" s="41" t="s">
        <v>608</v>
      </c>
      <c r="G31" s="41">
        <v>42</v>
      </c>
      <c r="H31" s="41">
        <v>3</v>
      </c>
      <c r="I31" s="41" t="s">
        <v>606</v>
      </c>
      <c r="J31" s="42">
        <v>340</v>
      </c>
      <c r="K31" s="42">
        <f t="shared" si="0"/>
        <v>1020</v>
      </c>
    </row>
    <row r="32" spans="2:17" x14ac:dyDescent="0.35">
      <c r="B32" s="41" t="s">
        <v>624</v>
      </c>
      <c r="C32" s="41" t="s">
        <v>12</v>
      </c>
      <c r="D32" s="41" t="s">
        <v>607</v>
      </c>
      <c r="E32" s="41" t="s">
        <v>85</v>
      </c>
      <c r="F32" s="41" t="s">
        <v>608</v>
      </c>
      <c r="G32" s="41">
        <v>46</v>
      </c>
      <c r="H32" s="41">
        <v>6</v>
      </c>
      <c r="I32" s="41" t="s">
        <v>606</v>
      </c>
      <c r="J32" s="42">
        <v>156</v>
      </c>
      <c r="K32" s="42">
        <f t="shared" si="0"/>
        <v>936</v>
      </c>
    </row>
    <row r="33" spans="2:11" x14ac:dyDescent="0.35">
      <c r="B33" s="41" t="s">
        <v>625</v>
      </c>
      <c r="C33" s="41" t="s">
        <v>13</v>
      </c>
      <c r="D33" s="41" t="s">
        <v>610</v>
      </c>
      <c r="E33" s="41" t="s">
        <v>85</v>
      </c>
      <c r="F33" s="41" t="s">
        <v>604</v>
      </c>
      <c r="G33" s="41">
        <v>42</v>
      </c>
      <c r="H33" s="41">
        <v>3</v>
      </c>
      <c r="I33" s="41" t="s">
        <v>602</v>
      </c>
      <c r="J33" s="42">
        <v>310</v>
      </c>
      <c r="K33" s="42">
        <f t="shared" si="0"/>
        <v>930</v>
      </c>
    </row>
    <row r="34" spans="2:11" x14ac:dyDescent="0.35">
      <c r="B34" s="41" t="s">
        <v>625</v>
      </c>
      <c r="C34" s="41" t="s">
        <v>14</v>
      </c>
      <c r="D34" s="41" t="s">
        <v>607</v>
      </c>
      <c r="E34" s="41" t="s">
        <v>85</v>
      </c>
      <c r="F34" s="41" t="s">
        <v>605</v>
      </c>
      <c r="G34" s="41">
        <v>44</v>
      </c>
      <c r="H34" s="41">
        <v>7</v>
      </c>
      <c r="I34" s="41" t="s">
        <v>614</v>
      </c>
      <c r="J34" s="42">
        <v>132</v>
      </c>
      <c r="K34" s="42">
        <f t="shared" si="0"/>
        <v>924</v>
      </c>
    </row>
    <row r="35" spans="2:11" x14ac:dyDescent="0.35">
      <c r="B35" s="41" t="s">
        <v>625</v>
      </c>
      <c r="C35" s="41" t="s">
        <v>1</v>
      </c>
      <c r="D35" s="41" t="s">
        <v>607</v>
      </c>
      <c r="E35" s="41" t="s">
        <v>85</v>
      </c>
      <c r="F35" s="41" t="s">
        <v>604</v>
      </c>
      <c r="G35" s="41">
        <v>44</v>
      </c>
      <c r="H35" s="41">
        <v>4</v>
      </c>
      <c r="I35" s="41" t="s">
        <v>601</v>
      </c>
      <c r="J35" s="42">
        <v>210</v>
      </c>
      <c r="K35" s="42">
        <f t="shared" si="0"/>
        <v>840</v>
      </c>
    </row>
    <row r="36" spans="2:11" x14ac:dyDescent="0.35">
      <c r="B36" s="41" t="s">
        <v>626</v>
      </c>
      <c r="C36" s="41" t="s">
        <v>2</v>
      </c>
      <c r="D36" s="41" t="s">
        <v>617</v>
      </c>
      <c r="E36" s="41" t="s">
        <v>70</v>
      </c>
      <c r="F36" s="41" t="s">
        <v>615</v>
      </c>
      <c r="G36" s="41">
        <v>38</v>
      </c>
      <c r="H36" s="41">
        <v>8</v>
      </c>
      <c r="I36" s="41" t="s">
        <v>613</v>
      </c>
      <c r="J36" s="42">
        <v>105</v>
      </c>
      <c r="K36" s="42">
        <f t="shared" si="0"/>
        <v>840</v>
      </c>
    </row>
    <row r="37" spans="2:11" x14ac:dyDescent="0.35">
      <c r="B37" s="41" t="s">
        <v>626</v>
      </c>
      <c r="C37" s="41" t="s">
        <v>3</v>
      </c>
      <c r="D37" s="41" t="s">
        <v>611</v>
      </c>
      <c r="E37" s="41" t="s">
        <v>70</v>
      </c>
      <c r="F37" s="41" t="s">
        <v>608</v>
      </c>
      <c r="G37" s="41">
        <v>40</v>
      </c>
      <c r="H37" s="41">
        <v>2</v>
      </c>
      <c r="I37" s="41" t="s">
        <v>613</v>
      </c>
      <c r="J37" s="42">
        <v>410</v>
      </c>
      <c r="K37" s="42">
        <f t="shared" si="0"/>
        <v>820</v>
      </c>
    </row>
    <row r="38" spans="2:11" x14ac:dyDescent="0.35">
      <c r="B38" s="41" t="s">
        <v>624</v>
      </c>
      <c r="C38" s="41" t="s">
        <v>4</v>
      </c>
      <c r="D38" s="41" t="s">
        <v>607</v>
      </c>
      <c r="E38" s="41" t="s">
        <v>85</v>
      </c>
      <c r="F38" s="41" t="s">
        <v>608</v>
      </c>
      <c r="G38" s="41">
        <v>42</v>
      </c>
      <c r="H38" s="41">
        <v>6</v>
      </c>
      <c r="I38" s="41" t="s">
        <v>603</v>
      </c>
      <c r="J38" s="42">
        <v>134</v>
      </c>
      <c r="K38" s="42">
        <f t="shared" si="0"/>
        <v>804</v>
      </c>
    </row>
    <row r="39" spans="2:11" x14ac:dyDescent="0.35">
      <c r="B39" s="41" t="s">
        <v>625</v>
      </c>
      <c r="C39" s="41" t="s">
        <v>5</v>
      </c>
      <c r="D39" s="41" t="s">
        <v>607</v>
      </c>
      <c r="E39" s="41" t="s">
        <v>85</v>
      </c>
      <c r="F39" s="41" t="s">
        <v>605</v>
      </c>
      <c r="G39" s="41">
        <v>42</v>
      </c>
      <c r="H39" s="41">
        <v>6</v>
      </c>
      <c r="I39" s="41" t="s">
        <v>602</v>
      </c>
      <c r="J39" s="42">
        <v>122</v>
      </c>
      <c r="K39" s="42">
        <f t="shared" si="0"/>
        <v>732</v>
      </c>
    </row>
    <row r="40" spans="2:11" x14ac:dyDescent="0.35">
      <c r="B40" s="41" t="s">
        <v>625</v>
      </c>
      <c r="C40" s="41" t="s">
        <v>8</v>
      </c>
      <c r="D40" s="41" t="s">
        <v>610</v>
      </c>
      <c r="E40" s="41" t="s">
        <v>85</v>
      </c>
      <c r="F40" s="41" t="s">
        <v>608</v>
      </c>
      <c r="G40" s="41">
        <v>46</v>
      </c>
      <c r="H40" s="41">
        <v>2</v>
      </c>
      <c r="I40" s="41" t="s">
        <v>601</v>
      </c>
      <c r="J40" s="42">
        <v>330</v>
      </c>
      <c r="K40" s="42">
        <f t="shared" si="0"/>
        <v>660</v>
      </c>
    </row>
    <row r="41" spans="2:11" x14ac:dyDescent="0.35">
      <c r="B41" s="41" t="s">
        <v>626</v>
      </c>
      <c r="C41" s="41" t="s">
        <v>9</v>
      </c>
      <c r="D41" s="41" t="s">
        <v>617</v>
      </c>
      <c r="E41" s="41" t="s">
        <v>70</v>
      </c>
      <c r="F41" s="41" t="s">
        <v>615</v>
      </c>
      <c r="G41" s="41">
        <v>40</v>
      </c>
      <c r="H41" s="41">
        <v>5</v>
      </c>
      <c r="I41" s="41" t="s">
        <v>609</v>
      </c>
      <c r="J41" s="42">
        <v>95</v>
      </c>
      <c r="K41" s="42">
        <f t="shared" si="0"/>
        <v>475</v>
      </c>
    </row>
    <row r="42" spans="2:11" x14ac:dyDescent="0.35">
      <c r="B42" s="41" t="s">
        <v>626</v>
      </c>
      <c r="C42" s="41" t="s">
        <v>10</v>
      </c>
      <c r="D42" s="41" t="s">
        <v>617</v>
      </c>
      <c r="E42" s="41" t="s">
        <v>70</v>
      </c>
      <c r="F42" s="41" t="s">
        <v>608</v>
      </c>
      <c r="G42" s="41">
        <v>38</v>
      </c>
      <c r="H42" s="41">
        <v>3</v>
      </c>
      <c r="I42" s="41" t="s">
        <v>616</v>
      </c>
      <c r="J42" s="42">
        <v>130</v>
      </c>
      <c r="K42" s="42">
        <f t="shared" si="0"/>
        <v>390</v>
      </c>
    </row>
    <row r="43" spans="2:11" x14ac:dyDescent="0.35">
      <c r="B43" s="41" t="s">
        <v>626</v>
      </c>
      <c r="C43" s="41" t="s">
        <v>11</v>
      </c>
      <c r="D43" s="41" t="s">
        <v>607</v>
      </c>
      <c r="E43" s="41" t="s">
        <v>85</v>
      </c>
      <c r="F43" s="41" t="s">
        <v>608</v>
      </c>
      <c r="G43" s="41">
        <v>44</v>
      </c>
      <c r="H43" s="41">
        <v>2</v>
      </c>
      <c r="I43" s="41" t="s">
        <v>603</v>
      </c>
      <c r="J43" s="42">
        <v>150</v>
      </c>
      <c r="K43" s="42">
        <f t="shared" si="0"/>
        <v>300</v>
      </c>
    </row>
    <row r="44" spans="2:11" x14ac:dyDescent="0.35">
      <c r="B44" s="41" t="s">
        <v>625</v>
      </c>
      <c r="C44" s="41" t="s">
        <v>12</v>
      </c>
      <c r="D44" s="41" t="s">
        <v>599</v>
      </c>
      <c r="E44" s="41" t="s">
        <v>85</v>
      </c>
      <c r="F44" s="41" t="s">
        <v>600</v>
      </c>
      <c r="G44" s="41">
        <v>46</v>
      </c>
      <c r="H44" s="41">
        <v>8</v>
      </c>
      <c r="I44" s="41" t="s">
        <v>601</v>
      </c>
      <c r="J44" s="42">
        <v>1045</v>
      </c>
      <c r="K44" s="42">
        <f t="shared" si="0"/>
        <v>8360</v>
      </c>
    </row>
    <row r="45" spans="2:11" x14ac:dyDescent="0.35">
      <c r="B45" s="41" t="s">
        <v>624</v>
      </c>
      <c r="C45" s="41" t="s">
        <v>13</v>
      </c>
      <c r="D45" s="41" t="s">
        <v>599</v>
      </c>
      <c r="E45" s="41" t="s">
        <v>85</v>
      </c>
      <c r="F45" s="41" t="s">
        <v>600</v>
      </c>
      <c r="G45" s="41">
        <v>46</v>
      </c>
      <c r="H45" s="41">
        <v>8</v>
      </c>
      <c r="I45" s="41" t="s">
        <v>602</v>
      </c>
      <c r="J45" s="42">
        <v>910</v>
      </c>
      <c r="K45" s="42">
        <f t="shared" si="0"/>
        <v>7280</v>
      </c>
    </row>
    <row r="46" spans="2:11" x14ac:dyDescent="0.35">
      <c r="B46" s="41" t="s">
        <v>626</v>
      </c>
      <c r="C46" s="41" t="s">
        <v>14</v>
      </c>
      <c r="D46" s="41" t="s">
        <v>599</v>
      </c>
      <c r="E46" s="41" t="s">
        <v>85</v>
      </c>
      <c r="F46" s="41" t="s">
        <v>600</v>
      </c>
      <c r="G46" s="41">
        <v>46</v>
      </c>
      <c r="H46" s="41">
        <v>5</v>
      </c>
      <c r="I46" s="41" t="s">
        <v>603</v>
      </c>
      <c r="J46" s="42">
        <v>1170</v>
      </c>
      <c r="K46" s="42">
        <f t="shared" si="0"/>
        <v>5850</v>
      </c>
    </row>
    <row r="47" spans="2:11" x14ac:dyDescent="0.35">
      <c r="B47" s="41" t="s">
        <v>626</v>
      </c>
      <c r="C47" s="41" t="s">
        <v>1</v>
      </c>
      <c r="D47" s="41" t="s">
        <v>599</v>
      </c>
      <c r="E47" s="41" t="s">
        <v>85</v>
      </c>
      <c r="F47" s="41" t="s">
        <v>604</v>
      </c>
      <c r="G47" s="41">
        <v>42</v>
      </c>
      <c r="H47" s="41">
        <v>7</v>
      </c>
      <c r="I47" s="41" t="s">
        <v>603</v>
      </c>
      <c r="J47" s="42">
        <v>640</v>
      </c>
      <c r="K47" s="42">
        <f t="shared" si="0"/>
        <v>4480</v>
      </c>
    </row>
    <row r="48" spans="2:11" x14ac:dyDescent="0.35">
      <c r="B48" s="41" t="s">
        <v>625</v>
      </c>
      <c r="C48" s="41" t="s">
        <v>2</v>
      </c>
      <c r="D48" s="41" t="s">
        <v>599</v>
      </c>
      <c r="E48" s="41" t="s">
        <v>85</v>
      </c>
      <c r="F48" s="41" t="s">
        <v>600</v>
      </c>
      <c r="G48" s="41">
        <v>44</v>
      </c>
      <c r="H48" s="41">
        <v>5</v>
      </c>
      <c r="I48" s="41" t="s">
        <v>603</v>
      </c>
      <c r="J48" s="42">
        <v>890</v>
      </c>
      <c r="K48" s="42">
        <f t="shared" si="0"/>
        <v>4450</v>
      </c>
    </row>
    <row r="49" spans="2:11" x14ac:dyDescent="0.35">
      <c r="B49" s="41" t="s">
        <v>624</v>
      </c>
      <c r="C49" s="41" t="s">
        <v>3</v>
      </c>
      <c r="D49" s="41" t="s">
        <v>599</v>
      </c>
      <c r="E49" s="41" t="s">
        <v>85</v>
      </c>
      <c r="F49" s="41" t="s">
        <v>605</v>
      </c>
      <c r="G49" s="41">
        <v>42</v>
      </c>
      <c r="H49" s="41">
        <v>6</v>
      </c>
      <c r="I49" s="41" t="s">
        <v>606</v>
      </c>
      <c r="J49" s="42">
        <v>630</v>
      </c>
      <c r="K49" s="42">
        <f t="shared" si="0"/>
        <v>3780</v>
      </c>
    </row>
    <row r="50" spans="2:11" x14ac:dyDescent="0.35">
      <c r="B50" s="41" t="s">
        <v>625</v>
      </c>
      <c r="C50" s="41" t="s">
        <v>4</v>
      </c>
      <c r="D50" s="41" t="s">
        <v>607</v>
      </c>
      <c r="E50" s="41" t="s">
        <v>85</v>
      </c>
      <c r="F50" s="41" t="s">
        <v>604</v>
      </c>
      <c r="G50" s="41">
        <v>42</v>
      </c>
      <c r="H50" s="41">
        <v>10</v>
      </c>
      <c r="I50" s="41" t="s">
        <v>606</v>
      </c>
      <c r="J50" s="42">
        <v>230</v>
      </c>
      <c r="K50" s="42">
        <f t="shared" si="0"/>
        <v>2300</v>
      </c>
    </row>
    <row r="51" spans="2:11" x14ac:dyDescent="0.35">
      <c r="B51" s="41" t="s">
        <v>625</v>
      </c>
      <c r="C51" s="41" t="s">
        <v>5</v>
      </c>
      <c r="D51" s="41" t="s">
        <v>599</v>
      </c>
      <c r="E51" s="41" t="s">
        <v>85</v>
      </c>
      <c r="F51" s="41" t="s">
        <v>608</v>
      </c>
      <c r="G51" s="41">
        <v>44</v>
      </c>
      <c r="H51" s="41">
        <v>3</v>
      </c>
      <c r="I51" s="41" t="s">
        <v>609</v>
      </c>
      <c r="J51" s="42">
        <v>720</v>
      </c>
      <c r="K51" s="42">
        <f t="shared" si="0"/>
        <v>2160</v>
      </c>
    </row>
    <row r="52" spans="2:11" x14ac:dyDescent="0.35">
      <c r="B52" s="41" t="s">
        <v>624</v>
      </c>
      <c r="C52" s="41" t="s">
        <v>8</v>
      </c>
      <c r="D52" s="41" t="s">
        <v>610</v>
      </c>
      <c r="E52" s="41" t="s">
        <v>85</v>
      </c>
      <c r="F52" s="41" t="s">
        <v>600</v>
      </c>
      <c r="G52" s="41">
        <v>44</v>
      </c>
      <c r="H52" s="41">
        <v>5</v>
      </c>
      <c r="I52" s="41" t="s">
        <v>603</v>
      </c>
      <c r="J52" s="42">
        <v>420</v>
      </c>
      <c r="K52" s="42">
        <f t="shared" si="0"/>
        <v>2100</v>
      </c>
    </row>
    <row r="53" spans="2:11" x14ac:dyDescent="0.35">
      <c r="B53" s="41" t="s">
        <v>626</v>
      </c>
      <c r="C53" s="41" t="s">
        <v>9</v>
      </c>
      <c r="D53" s="41" t="s">
        <v>611</v>
      </c>
      <c r="E53" s="41" t="s">
        <v>70</v>
      </c>
      <c r="F53" s="41" t="s">
        <v>600</v>
      </c>
      <c r="G53" s="41">
        <v>40</v>
      </c>
      <c r="H53" s="41">
        <v>4</v>
      </c>
      <c r="I53" s="41" t="s">
        <v>609</v>
      </c>
      <c r="J53" s="42">
        <v>520</v>
      </c>
      <c r="K53" s="42">
        <f t="shared" si="0"/>
        <v>2080</v>
      </c>
    </row>
    <row r="54" spans="2:11" x14ac:dyDescent="0.35">
      <c r="B54" s="41" t="s">
        <v>626</v>
      </c>
      <c r="C54" s="41" t="s">
        <v>10</v>
      </c>
      <c r="D54" s="41" t="s">
        <v>612</v>
      </c>
      <c r="E54" s="41" t="s">
        <v>70</v>
      </c>
      <c r="F54" s="41" t="s">
        <v>600</v>
      </c>
      <c r="G54" s="41">
        <v>36</v>
      </c>
      <c r="H54" s="41">
        <v>5</v>
      </c>
      <c r="I54" s="41" t="s">
        <v>613</v>
      </c>
      <c r="J54" s="42">
        <v>380</v>
      </c>
      <c r="K54" s="42">
        <f t="shared" si="0"/>
        <v>1900</v>
      </c>
    </row>
    <row r="55" spans="2:11" x14ac:dyDescent="0.35">
      <c r="B55" s="41" t="s">
        <v>625</v>
      </c>
      <c r="C55" s="41" t="s">
        <v>11</v>
      </c>
      <c r="D55" s="41" t="s">
        <v>607</v>
      </c>
      <c r="E55" s="41" t="s">
        <v>85</v>
      </c>
      <c r="F55" s="41" t="s">
        <v>600</v>
      </c>
      <c r="G55" s="41">
        <v>42</v>
      </c>
      <c r="H55" s="41">
        <v>10</v>
      </c>
      <c r="I55" s="41" t="s">
        <v>614</v>
      </c>
      <c r="J55" s="42">
        <v>189</v>
      </c>
      <c r="K55" s="42">
        <f t="shared" si="0"/>
        <v>1890</v>
      </c>
    </row>
    <row r="56" spans="2:11" x14ac:dyDescent="0.35">
      <c r="B56" s="41" t="s">
        <v>626</v>
      </c>
      <c r="C56" s="41" t="s">
        <v>12</v>
      </c>
      <c r="D56" s="41" t="s">
        <v>612</v>
      </c>
      <c r="E56" s="41" t="s">
        <v>70</v>
      </c>
      <c r="F56" s="41" t="s">
        <v>604</v>
      </c>
      <c r="G56" s="41">
        <v>38</v>
      </c>
      <c r="H56" s="41">
        <v>4</v>
      </c>
      <c r="I56" s="41" t="s">
        <v>609</v>
      </c>
      <c r="J56" s="42">
        <v>430</v>
      </c>
      <c r="K56" s="42">
        <f t="shared" si="0"/>
        <v>1720</v>
      </c>
    </row>
    <row r="57" spans="2:11" x14ac:dyDescent="0.35">
      <c r="B57" s="41" t="s">
        <v>626</v>
      </c>
      <c r="C57" s="41" t="s">
        <v>13</v>
      </c>
      <c r="D57" s="41" t="s">
        <v>611</v>
      </c>
      <c r="E57" s="41" t="s">
        <v>70</v>
      </c>
      <c r="F57" s="41" t="s">
        <v>600</v>
      </c>
      <c r="G57" s="41">
        <v>42</v>
      </c>
      <c r="H57" s="41">
        <v>3</v>
      </c>
      <c r="I57" s="41" t="s">
        <v>602</v>
      </c>
      <c r="J57" s="42">
        <v>550</v>
      </c>
      <c r="K57" s="42">
        <f t="shared" si="0"/>
        <v>1650</v>
      </c>
    </row>
    <row r="58" spans="2:11" x14ac:dyDescent="0.35">
      <c r="B58" s="41" t="s">
        <v>624</v>
      </c>
      <c r="C58" s="41" t="s">
        <v>14</v>
      </c>
      <c r="D58" s="41" t="s">
        <v>610</v>
      </c>
      <c r="E58" s="41" t="s">
        <v>85</v>
      </c>
      <c r="F58" s="41" t="s">
        <v>600</v>
      </c>
      <c r="G58" s="41">
        <v>46</v>
      </c>
      <c r="H58" s="41">
        <v>4</v>
      </c>
      <c r="I58" s="41" t="s">
        <v>603</v>
      </c>
      <c r="J58" s="42">
        <v>390</v>
      </c>
      <c r="K58" s="42">
        <f t="shared" si="0"/>
        <v>1560</v>
      </c>
    </row>
    <row r="59" spans="2:11" x14ac:dyDescent="0.35">
      <c r="B59" s="41" t="s">
        <v>624</v>
      </c>
      <c r="C59" s="41" t="s">
        <v>1</v>
      </c>
      <c r="D59" s="41" t="s">
        <v>610</v>
      </c>
      <c r="E59" s="41" t="s">
        <v>85</v>
      </c>
      <c r="F59" s="41" t="s">
        <v>604</v>
      </c>
      <c r="G59" s="41">
        <v>44</v>
      </c>
      <c r="H59" s="41">
        <v>5</v>
      </c>
      <c r="I59" s="41" t="s">
        <v>609</v>
      </c>
      <c r="J59" s="42">
        <v>280</v>
      </c>
      <c r="K59" s="42">
        <f t="shared" si="0"/>
        <v>1400</v>
      </c>
    </row>
    <row r="60" spans="2:11" x14ac:dyDescent="0.35">
      <c r="B60" s="41" t="s">
        <v>625</v>
      </c>
      <c r="C60" s="41" t="s">
        <v>2</v>
      </c>
      <c r="D60" s="41" t="s">
        <v>607</v>
      </c>
      <c r="E60" s="41" t="s">
        <v>85</v>
      </c>
      <c r="F60" s="41" t="s">
        <v>608</v>
      </c>
      <c r="G60" s="41">
        <v>42</v>
      </c>
      <c r="H60" s="41">
        <v>9</v>
      </c>
      <c r="I60" s="41" t="s">
        <v>606</v>
      </c>
      <c r="J60" s="42">
        <v>140</v>
      </c>
      <c r="K60" s="42">
        <f t="shared" si="0"/>
        <v>1260</v>
      </c>
    </row>
    <row r="61" spans="2:11" x14ac:dyDescent="0.35">
      <c r="B61" s="41" t="s">
        <v>626</v>
      </c>
      <c r="C61" s="41" t="s">
        <v>3</v>
      </c>
      <c r="D61" s="41" t="s">
        <v>611</v>
      </c>
      <c r="E61" s="41" t="s">
        <v>70</v>
      </c>
      <c r="F61" s="41" t="s">
        <v>604</v>
      </c>
      <c r="G61" s="41">
        <v>42</v>
      </c>
      <c r="H61" s="41">
        <v>3</v>
      </c>
      <c r="I61" s="41" t="s">
        <v>609</v>
      </c>
      <c r="J61" s="42">
        <v>380</v>
      </c>
      <c r="K61" s="42">
        <f t="shared" si="0"/>
        <v>1140</v>
      </c>
    </row>
    <row r="62" spans="2:11" x14ac:dyDescent="0.35">
      <c r="B62" s="41" t="s">
        <v>626</v>
      </c>
      <c r="C62" s="41" t="s">
        <v>4</v>
      </c>
      <c r="D62" s="41" t="s">
        <v>612</v>
      </c>
      <c r="E62" s="41" t="s">
        <v>70</v>
      </c>
      <c r="F62" s="41" t="s">
        <v>615</v>
      </c>
      <c r="G62" s="41">
        <v>36</v>
      </c>
      <c r="H62" s="41">
        <v>4</v>
      </c>
      <c r="I62" s="41" t="s">
        <v>616</v>
      </c>
      <c r="J62" s="42">
        <v>260</v>
      </c>
      <c r="K62" s="42">
        <f t="shared" si="0"/>
        <v>1040</v>
      </c>
    </row>
    <row r="63" spans="2:11" x14ac:dyDescent="0.35">
      <c r="B63" s="41" t="s">
        <v>625</v>
      </c>
      <c r="C63" s="41" t="s">
        <v>5</v>
      </c>
      <c r="D63" s="41" t="s">
        <v>610</v>
      </c>
      <c r="E63" s="41" t="s">
        <v>85</v>
      </c>
      <c r="F63" s="41" t="s">
        <v>608</v>
      </c>
      <c r="G63" s="41">
        <v>42</v>
      </c>
      <c r="H63" s="41">
        <v>3</v>
      </c>
      <c r="I63" s="41" t="s">
        <v>606</v>
      </c>
      <c r="J63" s="42">
        <v>340</v>
      </c>
      <c r="K63" s="42">
        <f t="shared" si="0"/>
        <v>1020</v>
      </c>
    </row>
    <row r="64" spans="2:11" x14ac:dyDescent="0.35">
      <c r="B64" s="41" t="s">
        <v>624</v>
      </c>
      <c r="C64" s="41" t="s">
        <v>8</v>
      </c>
      <c r="D64" s="41" t="s">
        <v>607</v>
      </c>
      <c r="E64" s="41" t="s">
        <v>85</v>
      </c>
      <c r="F64" s="41" t="s">
        <v>608</v>
      </c>
      <c r="G64" s="41">
        <v>46</v>
      </c>
      <c r="H64" s="41">
        <v>6</v>
      </c>
      <c r="I64" s="41" t="s">
        <v>606</v>
      </c>
      <c r="J64" s="42">
        <v>156</v>
      </c>
      <c r="K64" s="42">
        <f t="shared" si="0"/>
        <v>936</v>
      </c>
    </row>
    <row r="65" spans="2:11" x14ac:dyDescent="0.35">
      <c r="B65" s="41" t="s">
        <v>625</v>
      </c>
      <c r="C65" s="41" t="s">
        <v>9</v>
      </c>
      <c r="D65" s="41" t="s">
        <v>610</v>
      </c>
      <c r="E65" s="41" t="s">
        <v>85</v>
      </c>
      <c r="F65" s="41" t="s">
        <v>604</v>
      </c>
      <c r="G65" s="41">
        <v>42</v>
      </c>
      <c r="H65" s="41">
        <v>3</v>
      </c>
      <c r="I65" s="41" t="s">
        <v>602</v>
      </c>
      <c r="J65" s="42">
        <v>310</v>
      </c>
      <c r="K65" s="42">
        <f t="shared" si="0"/>
        <v>930</v>
      </c>
    </row>
    <row r="66" spans="2:11" x14ac:dyDescent="0.35">
      <c r="B66" s="41" t="s">
        <v>625</v>
      </c>
      <c r="C66" s="41" t="s">
        <v>10</v>
      </c>
      <c r="D66" s="41" t="s">
        <v>607</v>
      </c>
      <c r="E66" s="41" t="s">
        <v>85</v>
      </c>
      <c r="F66" s="41" t="s">
        <v>605</v>
      </c>
      <c r="G66" s="41">
        <v>44</v>
      </c>
      <c r="H66" s="41">
        <v>7</v>
      </c>
      <c r="I66" s="41" t="s">
        <v>614</v>
      </c>
      <c r="J66" s="42">
        <v>132</v>
      </c>
      <c r="K66" s="42">
        <f t="shared" si="0"/>
        <v>924</v>
      </c>
    </row>
    <row r="67" spans="2:11" x14ac:dyDescent="0.35">
      <c r="B67" s="41" t="s">
        <v>625</v>
      </c>
      <c r="C67" s="41" t="s">
        <v>11</v>
      </c>
      <c r="D67" s="41" t="s">
        <v>607</v>
      </c>
      <c r="E67" s="41" t="s">
        <v>85</v>
      </c>
      <c r="F67" s="41" t="s">
        <v>604</v>
      </c>
      <c r="G67" s="41">
        <v>44</v>
      </c>
      <c r="H67" s="41">
        <v>4</v>
      </c>
      <c r="I67" s="41" t="s">
        <v>601</v>
      </c>
      <c r="J67" s="42">
        <v>210</v>
      </c>
      <c r="K67" s="42">
        <f t="shared" si="0"/>
        <v>840</v>
      </c>
    </row>
    <row r="68" spans="2:11" x14ac:dyDescent="0.35">
      <c r="B68" s="41" t="s">
        <v>626</v>
      </c>
      <c r="C68" s="41" t="s">
        <v>12</v>
      </c>
      <c r="D68" s="41" t="s">
        <v>617</v>
      </c>
      <c r="E68" s="41" t="s">
        <v>70</v>
      </c>
      <c r="F68" s="41" t="s">
        <v>615</v>
      </c>
      <c r="G68" s="41">
        <v>38</v>
      </c>
      <c r="H68" s="41">
        <v>8</v>
      </c>
      <c r="I68" s="41" t="s">
        <v>613</v>
      </c>
      <c r="J68" s="42">
        <v>105</v>
      </c>
      <c r="K68" s="42">
        <f t="shared" si="0"/>
        <v>840</v>
      </c>
    </row>
    <row r="69" spans="2:11" x14ac:dyDescent="0.35">
      <c r="B69" s="41" t="s">
        <v>626</v>
      </c>
      <c r="C69" s="41" t="s">
        <v>13</v>
      </c>
      <c r="D69" s="41" t="s">
        <v>611</v>
      </c>
      <c r="E69" s="41" t="s">
        <v>70</v>
      </c>
      <c r="F69" s="41" t="s">
        <v>608</v>
      </c>
      <c r="G69" s="41">
        <v>40</v>
      </c>
      <c r="H69" s="41">
        <v>2</v>
      </c>
      <c r="I69" s="41" t="s">
        <v>613</v>
      </c>
      <c r="J69" s="42">
        <v>410</v>
      </c>
      <c r="K69" s="42">
        <f t="shared" si="0"/>
        <v>820</v>
      </c>
    </row>
    <row r="70" spans="2:11" x14ac:dyDescent="0.35">
      <c r="B70" s="41" t="s">
        <v>624</v>
      </c>
      <c r="C70" s="41" t="s">
        <v>14</v>
      </c>
      <c r="D70" s="41" t="s">
        <v>607</v>
      </c>
      <c r="E70" s="41" t="s">
        <v>85</v>
      </c>
      <c r="F70" s="41" t="s">
        <v>608</v>
      </c>
      <c r="G70" s="41">
        <v>42</v>
      </c>
      <c r="H70" s="41">
        <v>6</v>
      </c>
      <c r="I70" s="41" t="s">
        <v>603</v>
      </c>
      <c r="J70" s="42">
        <v>134</v>
      </c>
      <c r="K70" s="42">
        <f t="shared" si="0"/>
        <v>804</v>
      </c>
    </row>
    <row r="71" spans="2:11" x14ac:dyDescent="0.35">
      <c r="B71" s="41" t="s">
        <v>625</v>
      </c>
      <c r="C71" s="41" t="s">
        <v>1</v>
      </c>
      <c r="D71" s="41" t="s">
        <v>607</v>
      </c>
      <c r="E71" s="41" t="s">
        <v>85</v>
      </c>
      <c r="F71" s="41" t="s">
        <v>605</v>
      </c>
      <c r="G71" s="41">
        <v>42</v>
      </c>
      <c r="H71" s="41">
        <v>6</v>
      </c>
      <c r="I71" s="41" t="s">
        <v>602</v>
      </c>
      <c r="J71" s="42">
        <v>122</v>
      </c>
      <c r="K71" s="42">
        <f t="shared" si="0"/>
        <v>732</v>
      </c>
    </row>
    <row r="72" spans="2:11" x14ac:dyDescent="0.35">
      <c r="B72" s="41" t="s">
        <v>625</v>
      </c>
      <c r="C72" s="41" t="s">
        <v>2</v>
      </c>
      <c r="D72" s="41" t="s">
        <v>610</v>
      </c>
      <c r="E72" s="41" t="s">
        <v>85</v>
      </c>
      <c r="F72" s="41" t="s">
        <v>608</v>
      </c>
      <c r="G72" s="41">
        <v>46</v>
      </c>
      <c r="H72" s="41">
        <v>2</v>
      </c>
      <c r="I72" s="41" t="s">
        <v>601</v>
      </c>
      <c r="J72" s="42">
        <v>330</v>
      </c>
      <c r="K72" s="42">
        <f t="shared" si="0"/>
        <v>660</v>
      </c>
    </row>
    <row r="73" spans="2:11" x14ac:dyDescent="0.35">
      <c r="B73" s="41" t="s">
        <v>626</v>
      </c>
      <c r="C73" s="41" t="s">
        <v>3</v>
      </c>
      <c r="D73" s="41" t="s">
        <v>617</v>
      </c>
      <c r="E73" s="41" t="s">
        <v>70</v>
      </c>
      <c r="F73" s="41" t="s">
        <v>615</v>
      </c>
      <c r="G73" s="41">
        <v>40</v>
      </c>
      <c r="H73" s="41">
        <v>5</v>
      </c>
      <c r="I73" s="41" t="s">
        <v>609</v>
      </c>
      <c r="J73" s="42">
        <v>95</v>
      </c>
      <c r="K73" s="42">
        <f t="shared" si="0"/>
        <v>475</v>
      </c>
    </row>
    <row r="74" spans="2:11" x14ac:dyDescent="0.35">
      <c r="B74" s="41" t="s">
        <v>626</v>
      </c>
      <c r="C74" s="41" t="s">
        <v>4</v>
      </c>
      <c r="D74" s="41" t="s">
        <v>617</v>
      </c>
      <c r="E74" s="41" t="s">
        <v>70</v>
      </c>
      <c r="F74" s="41" t="s">
        <v>608</v>
      </c>
      <c r="G74" s="41">
        <v>38</v>
      </c>
      <c r="H74" s="41">
        <v>3</v>
      </c>
      <c r="I74" s="41" t="s">
        <v>616</v>
      </c>
      <c r="J74" s="42">
        <v>130</v>
      </c>
      <c r="K74" s="42">
        <f t="shared" si="0"/>
        <v>390</v>
      </c>
    </row>
    <row r="75" spans="2:11" x14ac:dyDescent="0.35">
      <c r="B75" s="41" t="s">
        <v>626</v>
      </c>
      <c r="C75" s="41" t="s">
        <v>5</v>
      </c>
      <c r="D75" s="41" t="s">
        <v>607</v>
      </c>
      <c r="E75" s="41" t="s">
        <v>85</v>
      </c>
      <c r="F75" s="41" t="s">
        <v>608</v>
      </c>
      <c r="G75" s="41">
        <v>44</v>
      </c>
      <c r="H75" s="41">
        <v>2</v>
      </c>
      <c r="I75" s="41" t="s">
        <v>603</v>
      </c>
      <c r="J75" s="42">
        <v>150</v>
      </c>
      <c r="K75" s="42">
        <f t="shared" si="0"/>
        <v>300</v>
      </c>
    </row>
    <row r="76" spans="2:11" x14ac:dyDescent="0.35">
      <c r="B76" s="41" t="s">
        <v>624</v>
      </c>
      <c r="C76" s="41" t="s">
        <v>8</v>
      </c>
      <c r="D76" s="41" t="s">
        <v>610</v>
      </c>
      <c r="E76" s="41" t="s">
        <v>85</v>
      </c>
      <c r="F76" s="41" t="s">
        <v>604</v>
      </c>
      <c r="G76" s="41">
        <v>44</v>
      </c>
      <c r="H76" s="41">
        <v>5</v>
      </c>
      <c r="I76" s="41" t="s">
        <v>609</v>
      </c>
      <c r="J76" s="42">
        <v>280</v>
      </c>
      <c r="K76" s="42">
        <f t="shared" si="0"/>
        <v>1400</v>
      </c>
    </row>
    <row r="77" spans="2:11" x14ac:dyDescent="0.35">
      <c r="B77" s="41" t="s">
        <v>625</v>
      </c>
      <c r="C77" s="41" t="s">
        <v>9</v>
      </c>
      <c r="D77" s="41" t="s">
        <v>607</v>
      </c>
      <c r="E77" s="41" t="s">
        <v>85</v>
      </c>
      <c r="F77" s="41" t="s">
        <v>608</v>
      </c>
      <c r="G77" s="41">
        <v>42</v>
      </c>
      <c r="H77" s="41">
        <v>9</v>
      </c>
      <c r="I77" s="41" t="s">
        <v>606</v>
      </c>
      <c r="J77" s="42">
        <v>140</v>
      </c>
      <c r="K77" s="42">
        <f t="shared" ref="K77:K102" si="1">H77*J77</f>
        <v>1260</v>
      </c>
    </row>
    <row r="78" spans="2:11" x14ac:dyDescent="0.35">
      <c r="B78" s="41" t="s">
        <v>626</v>
      </c>
      <c r="C78" s="41" t="s">
        <v>10</v>
      </c>
      <c r="D78" s="41" t="s">
        <v>611</v>
      </c>
      <c r="E78" s="41" t="s">
        <v>70</v>
      </c>
      <c r="F78" s="41" t="s">
        <v>604</v>
      </c>
      <c r="G78" s="41">
        <v>42</v>
      </c>
      <c r="H78" s="41">
        <v>3</v>
      </c>
      <c r="I78" s="41" t="s">
        <v>609</v>
      </c>
      <c r="J78" s="42">
        <v>380</v>
      </c>
      <c r="K78" s="42">
        <f t="shared" si="1"/>
        <v>1140</v>
      </c>
    </row>
    <row r="79" spans="2:11" x14ac:dyDescent="0.35">
      <c r="B79" s="41" t="s">
        <v>626</v>
      </c>
      <c r="C79" s="41" t="s">
        <v>11</v>
      </c>
      <c r="D79" s="41" t="s">
        <v>612</v>
      </c>
      <c r="E79" s="41" t="s">
        <v>70</v>
      </c>
      <c r="F79" s="41" t="s">
        <v>615</v>
      </c>
      <c r="G79" s="41">
        <v>36</v>
      </c>
      <c r="H79" s="41">
        <v>4</v>
      </c>
      <c r="I79" s="41" t="s">
        <v>616</v>
      </c>
      <c r="J79" s="42">
        <v>260</v>
      </c>
      <c r="K79" s="42">
        <f t="shared" si="1"/>
        <v>1040</v>
      </c>
    </row>
    <row r="80" spans="2:11" x14ac:dyDescent="0.35">
      <c r="B80" s="41" t="s">
        <v>625</v>
      </c>
      <c r="C80" s="41" t="s">
        <v>12</v>
      </c>
      <c r="D80" s="41" t="s">
        <v>610</v>
      </c>
      <c r="E80" s="41" t="s">
        <v>85</v>
      </c>
      <c r="F80" s="41" t="s">
        <v>608</v>
      </c>
      <c r="G80" s="41">
        <v>42</v>
      </c>
      <c r="H80" s="41">
        <v>3</v>
      </c>
      <c r="I80" s="41" t="s">
        <v>606</v>
      </c>
      <c r="J80" s="42">
        <v>340</v>
      </c>
      <c r="K80" s="42">
        <f t="shared" si="1"/>
        <v>1020</v>
      </c>
    </row>
    <row r="81" spans="2:11" x14ac:dyDescent="0.35">
      <c r="B81" s="41" t="s">
        <v>624</v>
      </c>
      <c r="C81" s="41" t="s">
        <v>13</v>
      </c>
      <c r="D81" s="41" t="s">
        <v>607</v>
      </c>
      <c r="E81" s="41" t="s">
        <v>85</v>
      </c>
      <c r="F81" s="41" t="s">
        <v>608</v>
      </c>
      <c r="G81" s="41">
        <v>46</v>
      </c>
      <c r="H81" s="41">
        <v>6</v>
      </c>
      <c r="I81" s="41" t="s">
        <v>606</v>
      </c>
      <c r="J81" s="42">
        <v>156</v>
      </c>
      <c r="K81" s="42">
        <f t="shared" si="1"/>
        <v>936</v>
      </c>
    </row>
    <row r="82" spans="2:11" x14ac:dyDescent="0.35">
      <c r="B82" s="41" t="s">
        <v>625</v>
      </c>
      <c r="C82" s="41" t="s">
        <v>14</v>
      </c>
      <c r="D82" s="41" t="s">
        <v>610</v>
      </c>
      <c r="E82" s="41" t="s">
        <v>85</v>
      </c>
      <c r="F82" s="41" t="s">
        <v>604</v>
      </c>
      <c r="G82" s="41">
        <v>42</v>
      </c>
      <c r="H82" s="41">
        <v>3</v>
      </c>
      <c r="I82" s="41" t="s">
        <v>602</v>
      </c>
      <c r="J82" s="42">
        <v>310</v>
      </c>
      <c r="K82" s="42">
        <f t="shared" si="1"/>
        <v>930</v>
      </c>
    </row>
    <row r="83" spans="2:11" x14ac:dyDescent="0.35">
      <c r="B83" s="41" t="s">
        <v>625</v>
      </c>
      <c r="C83" s="41" t="s">
        <v>1</v>
      </c>
      <c r="D83" s="41" t="s">
        <v>607</v>
      </c>
      <c r="E83" s="41" t="s">
        <v>85</v>
      </c>
      <c r="F83" s="41" t="s">
        <v>605</v>
      </c>
      <c r="G83" s="41">
        <v>44</v>
      </c>
      <c r="H83" s="41">
        <v>7</v>
      </c>
      <c r="I83" s="41" t="s">
        <v>614</v>
      </c>
      <c r="J83" s="42">
        <v>132</v>
      </c>
      <c r="K83" s="42">
        <f t="shared" si="1"/>
        <v>924</v>
      </c>
    </row>
    <row r="84" spans="2:11" x14ac:dyDescent="0.35">
      <c r="B84" s="41" t="s">
        <v>625</v>
      </c>
      <c r="C84" s="41" t="s">
        <v>2</v>
      </c>
      <c r="D84" s="41" t="s">
        <v>607</v>
      </c>
      <c r="E84" s="41" t="s">
        <v>85</v>
      </c>
      <c r="F84" s="41" t="s">
        <v>604</v>
      </c>
      <c r="G84" s="41">
        <v>44</v>
      </c>
      <c r="H84" s="41">
        <v>4</v>
      </c>
      <c r="I84" s="41" t="s">
        <v>601</v>
      </c>
      <c r="J84" s="42">
        <v>210</v>
      </c>
      <c r="K84" s="42">
        <f t="shared" si="1"/>
        <v>840</v>
      </c>
    </row>
    <row r="85" spans="2:11" x14ac:dyDescent="0.35">
      <c r="B85" s="41" t="s">
        <v>626</v>
      </c>
      <c r="C85" s="41" t="s">
        <v>3</v>
      </c>
      <c r="D85" s="41" t="s">
        <v>617</v>
      </c>
      <c r="E85" s="41" t="s">
        <v>70</v>
      </c>
      <c r="F85" s="41" t="s">
        <v>615</v>
      </c>
      <c r="G85" s="41">
        <v>38</v>
      </c>
      <c r="H85" s="41">
        <v>8</v>
      </c>
      <c r="I85" s="41" t="s">
        <v>613</v>
      </c>
      <c r="J85" s="42">
        <v>105</v>
      </c>
      <c r="K85" s="42">
        <f t="shared" si="1"/>
        <v>840</v>
      </c>
    </row>
    <row r="86" spans="2:11" x14ac:dyDescent="0.35">
      <c r="B86" s="41" t="s">
        <v>626</v>
      </c>
      <c r="C86" s="41" t="s">
        <v>4</v>
      </c>
      <c r="D86" s="41" t="s">
        <v>611</v>
      </c>
      <c r="E86" s="41" t="s">
        <v>70</v>
      </c>
      <c r="F86" s="41" t="s">
        <v>608</v>
      </c>
      <c r="G86" s="41">
        <v>40</v>
      </c>
      <c r="H86" s="41">
        <v>2</v>
      </c>
      <c r="I86" s="41" t="s">
        <v>613</v>
      </c>
      <c r="J86" s="42">
        <v>410</v>
      </c>
      <c r="K86" s="42">
        <f t="shared" si="1"/>
        <v>820</v>
      </c>
    </row>
    <row r="87" spans="2:11" x14ac:dyDescent="0.35">
      <c r="B87" s="41" t="s">
        <v>624</v>
      </c>
      <c r="C87" s="41" t="s">
        <v>5</v>
      </c>
      <c r="D87" s="41" t="s">
        <v>607</v>
      </c>
      <c r="E87" s="41" t="s">
        <v>85</v>
      </c>
      <c r="F87" s="41" t="s">
        <v>608</v>
      </c>
      <c r="G87" s="41">
        <v>42</v>
      </c>
      <c r="H87" s="41">
        <v>6</v>
      </c>
      <c r="I87" s="41" t="s">
        <v>603</v>
      </c>
      <c r="J87" s="42">
        <v>134</v>
      </c>
      <c r="K87" s="42">
        <f t="shared" si="1"/>
        <v>804</v>
      </c>
    </row>
    <row r="88" spans="2:11" x14ac:dyDescent="0.35">
      <c r="B88" s="41" t="s">
        <v>625</v>
      </c>
      <c r="C88" s="41" t="s">
        <v>8</v>
      </c>
      <c r="D88" s="41" t="s">
        <v>607</v>
      </c>
      <c r="E88" s="41" t="s">
        <v>85</v>
      </c>
      <c r="F88" s="41" t="s">
        <v>605</v>
      </c>
      <c r="G88" s="41">
        <v>42</v>
      </c>
      <c r="H88" s="41">
        <v>6</v>
      </c>
      <c r="I88" s="41" t="s">
        <v>602</v>
      </c>
      <c r="J88" s="42">
        <v>122</v>
      </c>
      <c r="K88" s="42">
        <f t="shared" si="1"/>
        <v>732</v>
      </c>
    </row>
    <row r="89" spans="2:11" x14ac:dyDescent="0.35">
      <c r="B89" s="41" t="s">
        <v>625</v>
      </c>
      <c r="C89" s="41" t="s">
        <v>9</v>
      </c>
      <c r="D89" s="41" t="s">
        <v>610</v>
      </c>
      <c r="E89" s="41" t="s">
        <v>85</v>
      </c>
      <c r="F89" s="41" t="s">
        <v>608</v>
      </c>
      <c r="G89" s="41">
        <v>46</v>
      </c>
      <c r="H89" s="41">
        <v>2</v>
      </c>
      <c r="I89" s="41" t="s">
        <v>601</v>
      </c>
      <c r="J89" s="42">
        <v>330</v>
      </c>
      <c r="K89" s="42">
        <f t="shared" si="1"/>
        <v>660</v>
      </c>
    </row>
    <row r="90" spans="2:11" x14ac:dyDescent="0.35">
      <c r="B90" s="41" t="s">
        <v>626</v>
      </c>
      <c r="C90" s="41" t="s">
        <v>10</v>
      </c>
      <c r="D90" s="41" t="s">
        <v>617</v>
      </c>
      <c r="E90" s="41" t="s">
        <v>70</v>
      </c>
      <c r="F90" s="41" t="s">
        <v>615</v>
      </c>
      <c r="G90" s="41">
        <v>40</v>
      </c>
      <c r="H90" s="41">
        <v>5</v>
      </c>
      <c r="I90" s="41" t="s">
        <v>609</v>
      </c>
      <c r="J90" s="42">
        <v>95</v>
      </c>
      <c r="K90" s="42">
        <f t="shared" si="1"/>
        <v>475</v>
      </c>
    </row>
    <row r="91" spans="2:11" x14ac:dyDescent="0.35">
      <c r="B91" s="41" t="s">
        <v>626</v>
      </c>
      <c r="C91" s="41" t="s">
        <v>11</v>
      </c>
      <c r="D91" s="41" t="s">
        <v>617</v>
      </c>
      <c r="E91" s="41" t="s">
        <v>70</v>
      </c>
      <c r="F91" s="41" t="s">
        <v>608</v>
      </c>
      <c r="G91" s="41">
        <v>38</v>
      </c>
      <c r="H91" s="41">
        <v>3</v>
      </c>
      <c r="I91" s="41" t="s">
        <v>616</v>
      </c>
      <c r="J91" s="42">
        <v>130</v>
      </c>
      <c r="K91" s="42">
        <f t="shared" si="1"/>
        <v>390</v>
      </c>
    </row>
    <row r="92" spans="2:11" x14ac:dyDescent="0.35">
      <c r="B92" s="41" t="s">
        <v>626</v>
      </c>
      <c r="C92" s="41" t="s">
        <v>12</v>
      </c>
      <c r="D92" s="41" t="s">
        <v>607</v>
      </c>
      <c r="E92" s="41" t="s">
        <v>85</v>
      </c>
      <c r="F92" s="41" t="s">
        <v>608</v>
      </c>
      <c r="G92" s="41">
        <v>44</v>
      </c>
      <c r="H92" s="41">
        <v>2</v>
      </c>
      <c r="I92" s="41" t="s">
        <v>603</v>
      </c>
      <c r="J92" s="42">
        <v>150</v>
      </c>
      <c r="K92" s="42">
        <f t="shared" si="1"/>
        <v>300</v>
      </c>
    </row>
    <row r="93" spans="2:11" x14ac:dyDescent="0.35">
      <c r="B93" s="41" t="s">
        <v>625</v>
      </c>
      <c r="C93" s="41" t="s">
        <v>13</v>
      </c>
      <c r="D93" s="41" t="s">
        <v>599</v>
      </c>
      <c r="E93" s="41" t="s">
        <v>85</v>
      </c>
      <c r="F93" s="41" t="s">
        <v>600</v>
      </c>
      <c r="G93" s="41">
        <v>46</v>
      </c>
      <c r="H93" s="41">
        <v>8</v>
      </c>
      <c r="I93" s="41" t="s">
        <v>601</v>
      </c>
      <c r="J93" s="42">
        <v>1045</v>
      </c>
      <c r="K93" s="42">
        <f t="shared" si="1"/>
        <v>8360</v>
      </c>
    </row>
    <row r="94" spans="2:11" x14ac:dyDescent="0.35">
      <c r="B94" s="41" t="s">
        <v>624</v>
      </c>
      <c r="C94" s="41" t="s">
        <v>14</v>
      </c>
      <c r="D94" s="41" t="s">
        <v>599</v>
      </c>
      <c r="E94" s="41" t="s">
        <v>85</v>
      </c>
      <c r="F94" s="41" t="s">
        <v>600</v>
      </c>
      <c r="G94" s="41">
        <v>46</v>
      </c>
      <c r="H94" s="41">
        <v>8</v>
      </c>
      <c r="I94" s="41" t="s">
        <v>602</v>
      </c>
      <c r="J94" s="42">
        <v>910</v>
      </c>
      <c r="K94" s="42">
        <f t="shared" si="1"/>
        <v>7280</v>
      </c>
    </row>
    <row r="95" spans="2:11" x14ac:dyDescent="0.35">
      <c r="B95" s="41" t="s">
        <v>626</v>
      </c>
      <c r="C95" s="41" t="s">
        <v>1</v>
      </c>
      <c r="D95" s="41" t="s">
        <v>599</v>
      </c>
      <c r="E95" s="41" t="s">
        <v>85</v>
      </c>
      <c r="F95" s="41" t="s">
        <v>600</v>
      </c>
      <c r="G95" s="41">
        <v>46</v>
      </c>
      <c r="H95" s="41">
        <v>5</v>
      </c>
      <c r="I95" s="41" t="s">
        <v>603</v>
      </c>
      <c r="J95" s="42">
        <v>1170</v>
      </c>
      <c r="K95" s="42">
        <f t="shared" si="1"/>
        <v>5850</v>
      </c>
    </row>
    <row r="96" spans="2:11" x14ac:dyDescent="0.35">
      <c r="B96" s="41" t="s">
        <v>626</v>
      </c>
      <c r="C96" s="41" t="s">
        <v>2</v>
      </c>
      <c r="D96" s="41" t="s">
        <v>599</v>
      </c>
      <c r="E96" s="41" t="s">
        <v>85</v>
      </c>
      <c r="F96" s="41" t="s">
        <v>604</v>
      </c>
      <c r="G96" s="41">
        <v>42</v>
      </c>
      <c r="H96" s="41">
        <v>7</v>
      </c>
      <c r="I96" s="41" t="s">
        <v>603</v>
      </c>
      <c r="J96" s="42">
        <v>640</v>
      </c>
      <c r="K96" s="42">
        <f t="shared" si="1"/>
        <v>4480</v>
      </c>
    </row>
    <row r="97" spans="2:11" x14ac:dyDescent="0.35">
      <c r="B97" s="41" t="s">
        <v>625</v>
      </c>
      <c r="C97" s="41" t="s">
        <v>3</v>
      </c>
      <c r="D97" s="41" t="s">
        <v>599</v>
      </c>
      <c r="E97" s="41" t="s">
        <v>85</v>
      </c>
      <c r="F97" s="41" t="s">
        <v>600</v>
      </c>
      <c r="G97" s="41">
        <v>44</v>
      </c>
      <c r="H97" s="41">
        <v>5</v>
      </c>
      <c r="I97" s="41" t="s">
        <v>603</v>
      </c>
      <c r="J97" s="42">
        <v>890</v>
      </c>
      <c r="K97" s="42">
        <f t="shared" si="1"/>
        <v>4450</v>
      </c>
    </row>
    <row r="98" spans="2:11" x14ac:dyDescent="0.35">
      <c r="B98" s="41" t="s">
        <v>624</v>
      </c>
      <c r="C98" s="41" t="s">
        <v>4</v>
      </c>
      <c r="D98" s="41" t="s">
        <v>599</v>
      </c>
      <c r="E98" s="41" t="s">
        <v>85</v>
      </c>
      <c r="F98" s="41" t="s">
        <v>605</v>
      </c>
      <c r="G98" s="41">
        <v>42</v>
      </c>
      <c r="H98" s="41">
        <v>6</v>
      </c>
      <c r="I98" s="41" t="s">
        <v>606</v>
      </c>
      <c r="J98" s="42">
        <v>630</v>
      </c>
      <c r="K98" s="42">
        <f t="shared" si="1"/>
        <v>3780</v>
      </c>
    </row>
    <row r="99" spans="2:11" x14ac:dyDescent="0.35">
      <c r="B99" s="41" t="s">
        <v>625</v>
      </c>
      <c r="C99" s="41" t="s">
        <v>5</v>
      </c>
      <c r="D99" s="41" t="s">
        <v>607</v>
      </c>
      <c r="E99" s="41" t="s">
        <v>85</v>
      </c>
      <c r="F99" s="41" t="s">
        <v>604</v>
      </c>
      <c r="G99" s="41">
        <v>42</v>
      </c>
      <c r="H99" s="41">
        <v>10</v>
      </c>
      <c r="I99" s="41" t="s">
        <v>606</v>
      </c>
      <c r="J99" s="42">
        <v>230</v>
      </c>
      <c r="K99" s="42">
        <f t="shared" si="1"/>
        <v>2300</v>
      </c>
    </row>
    <row r="100" spans="2:11" x14ac:dyDescent="0.35">
      <c r="B100" s="41" t="s">
        <v>625</v>
      </c>
      <c r="C100" s="41" t="s">
        <v>8</v>
      </c>
      <c r="D100" s="41" t="s">
        <v>599</v>
      </c>
      <c r="E100" s="41" t="s">
        <v>85</v>
      </c>
      <c r="F100" s="41" t="s">
        <v>608</v>
      </c>
      <c r="G100" s="41">
        <v>44</v>
      </c>
      <c r="H100" s="41">
        <v>3</v>
      </c>
      <c r="I100" s="41" t="s">
        <v>609</v>
      </c>
      <c r="J100" s="42">
        <v>720</v>
      </c>
      <c r="K100" s="42">
        <f t="shared" si="1"/>
        <v>2160</v>
      </c>
    </row>
    <row r="101" spans="2:11" x14ac:dyDescent="0.35">
      <c r="B101" s="41" t="s">
        <v>624</v>
      </c>
      <c r="C101" s="41" t="s">
        <v>9</v>
      </c>
      <c r="D101" s="41" t="s">
        <v>610</v>
      </c>
      <c r="E101" s="41" t="s">
        <v>85</v>
      </c>
      <c r="F101" s="41" t="s">
        <v>600</v>
      </c>
      <c r="G101" s="41">
        <v>44</v>
      </c>
      <c r="H101" s="41">
        <v>5</v>
      </c>
      <c r="I101" s="41" t="s">
        <v>603</v>
      </c>
      <c r="J101" s="42">
        <v>420</v>
      </c>
      <c r="K101" s="42">
        <f t="shared" si="1"/>
        <v>2100</v>
      </c>
    </row>
    <row r="102" spans="2:11" x14ac:dyDescent="0.35">
      <c r="B102" s="41" t="s">
        <v>626</v>
      </c>
      <c r="C102" s="41" t="s">
        <v>10</v>
      </c>
      <c r="D102" s="41" t="s">
        <v>611</v>
      </c>
      <c r="E102" s="41" t="s">
        <v>70</v>
      </c>
      <c r="F102" s="41" t="s">
        <v>600</v>
      </c>
      <c r="G102" s="41">
        <v>40</v>
      </c>
      <c r="H102" s="41">
        <v>4</v>
      </c>
      <c r="I102" s="41" t="s">
        <v>609</v>
      </c>
      <c r="J102" s="42">
        <v>520</v>
      </c>
      <c r="K102" s="42">
        <f t="shared" si="1"/>
        <v>2080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07144-096D-9048-8F99-E4234FCDDE69}">
  <sheetPr>
    <tabColor theme="5"/>
  </sheetPr>
  <dimension ref="B2:L195"/>
  <sheetViews>
    <sheetView showGridLines="0" topLeftCell="H1" zoomScale="60" zoomScaleNormal="60" workbookViewId="0">
      <selection activeCell="P13" activeCellId="1" sqref="O9:P9 O11:P14"/>
    </sheetView>
  </sheetViews>
  <sheetFormatPr defaultColWidth="11.1640625" defaultRowHeight="15.5" x14ac:dyDescent="0.35"/>
  <cols>
    <col min="2" max="3" width="14.1640625" customWidth="1"/>
    <col min="4" max="4" width="15.5" bestFit="1" customWidth="1"/>
    <col min="5" max="5" width="14.1640625" customWidth="1"/>
    <col min="6" max="6" width="18" bestFit="1" customWidth="1"/>
    <col min="7" max="7" width="14.33203125" customWidth="1"/>
    <col min="8" max="8" width="14" customWidth="1"/>
    <col min="9" max="9" width="26.5" bestFit="1" customWidth="1"/>
    <col min="10" max="10" width="26.5" customWidth="1"/>
    <col min="11" max="11" width="11.5" bestFit="1" customWidth="1"/>
    <col min="12" max="12" width="29.83203125" bestFit="1" customWidth="1"/>
    <col min="15" max="15" width="13.58203125" bestFit="1" customWidth="1"/>
    <col min="16" max="16" width="16.1640625" bestFit="1" customWidth="1"/>
  </cols>
  <sheetData>
    <row r="2" spans="2:12" x14ac:dyDescent="0.35">
      <c r="B2" s="13" t="s">
        <v>631</v>
      </c>
      <c r="C2" s="14"/>
      <c r="D2" s="14"/>
      <c r="E2" s="14"/>
      <c r="F2" s="14"/>
      <c r="G2" s="14"/>
      <c r="H2" s="15"/>
    </row>
    <row r="3" spans="2:12" x14ac:dyDescent="0.35">
      <c r="B3" s="16" t="s">
        <v>651</v>
      </c>
      <c r="H3" s="17"/>
    </row>
    <row r="4" spans="2:12" x14ac:dyDescent="0.35">
      <c r="B4" s="34" t="s">
        <v>653</v>
      </c>
      <c r="H4" s="17"/>
    </row>
    <row r="5" spans="2:12" x14ac:dyDescent="0.35">
      <c r="B5" s="34" t="s">
        <v>1172</v>
      </c>
      <c r="H5" s="17"/>
    </row>
    <row r="6" spans="2:12" x14ac:dyDescent="0.35">
      <c r="B6" s="22"/>
      <c r="H6" s="17"/>
    </row>
    <row r="7" spans="2:12" x14ac:dyDescent="0.35">
      <c r="B7" s="18"/>
      <c r="C7" s="19"/>
      <c r="D7" s="19"/>
      <c r="E7" s="19"/>
      <c r="F7" s="19"/>
      <c r="G7" s="19"/>
      <c r="H7" s="20"/>
    </row>
    <row r="11" spans="2:12" ht="18.5" x14ac:dyDescent="0.45">
      <c r="B11" s="43" t="s">
        <v>632</v>
      </c>
      <c r="C11" s="43" t="s">
        <v>633</v>
      </c>
      <c r="D11" s="43" t="s">
        <v>634</v>
      </c>
      <c r="E11" s="43" t="s">
        <v>635</v>
      </c>
      <c r="F11" s="43" t="s">
        <v>636</v>
      </c>
      <c r="G11" s="43" t="s">
        <v>637</v>
      </c>
      <c r="H11" s="43" t="s">
        <v>638</v>
      </c>
      <c r="I11" s="43" t="s">
        <v>639</v>
      </c>
      <c r="J11" s="43" t="s">
        <v>652</v>
      </c>
      <c r="K11" s="43" t="s">
        <v>640</v>
      </c>
      <c r="L11" s="43" t="s">
        <v>641</v>
      </c>
    </row>
    <row r="12" spans="2:12" ht="18.5" x14ac:dyDescent="0.45">
      <c r="B12" s="44" t="s">
        <v>642</v>
      </c>
      <c r="C12" s="44">
        <v>201900030</v>
      </c>
      <c r="D12" s="44">
        <v>10004</v>
      </c>
      <c r="E12" s="45">
        <v>43496</v>
      </c>
      <c r="F12" s="45">
        <v>43556</v>
      </c>
      <c r="G12" s="44" t="s">
        <v>643</v>
      </c>
      <c r="H12" s="44">
        <v>4.2952000000000004</v>
      </c>
      <c r="I12" s="46">
        <v>500</v>
      </c>
      <c r="J12" s="46">
        <v>2147.6000000000004</v>
      </c>
      <c r="K12" s="44">
        <v>702</v>
      </c>
      <c r="L12" s="44" t="s">
        <v>644</v>
      </c>
    </row>
    <row r="13" spans="2:12" ht="18.5" x14ac:dyDescent="0.45">
      <c r="B13" s="44" t="s">
        <v>645</v>
      </c>
      <c r="C13" s="44">
        <v>201900906</v>
      </c>
      <c r="D13" s="44">
        <v>10417</v>
      </c>
      <c r="E13" s="45">
        <v>43501</v>
      </c>
      <c r="F13" s="45">
        <v>43576</v>
      </c>
      <c r="G13" s="44" t="s">
        <v>643</v>
      </c>
      <c r="H13" s="44">
        <v>4.2812999999999999</v>
      </c>
      <c r="I13" s="46">
        <v>465.12</v>
      </c>
      <c r="J13" s="46">
        <v>1991.318256</v>
      </c>
      <c r="K13" s="44">
        <v>701</v>
      </c>
      <c r="L13" s="44" t="s">
        <v>646</v>
      </c>
    </row>
    <row r="14" spans="2:12" ht="18.5" x14ac:dyDescent="0.45">
      <c r="B14" s="44" t="s">
        <v>647</v>
      </c>
      <c r="C14" s="44">
        <v>201900021</v>
      </c>
      <c r="D14" s="44">
        <v>10004</v>
      </c>
      <c r="E14" s="45">
        <v>43516</v>
      </c>
      <c r="F14" s="45">
        <v>43576</v>
      </c>
      <c r="G14" s="44" t="s">
        <v>643</v>
      </c>
      <c r="H14" s="44">
        <v>4.3262</v>
      </c>
      <c r="I14" s="46">
        <v>-24.7</v>
      </c>
      <c r="J14" s="46">
        <v>-106.85714</v>
      </c>
      <c r="K14" s="44">
        <v>701</v>
      </c>
      <c r="L14" s="44" t="s">
        <v>648</v>
      </c>
    </row>
    <row r="15" spans="2:12" ht="18.5" x14ac:dyDescent="0.45">
      <c r="B15" s="44" t="s">
        <v>647</v>
      </c>
      <c r="C15" s="44">
        <v>201900022</v>
      </c>
      <c r="D15" s="44">
        <v>10004</v>
      </c>
      <c r="E15" s="45">
        <v>43516</v>
      </c>
      <c r="F15" s="45">
        <v>43576</v>
      </c>
      <c r="G15" s="44" t="s">
        <v>643</v>
      </c>
      <c r="H15" s="44">
        <v>4.3262</v>
      </c>
      <c r="I15" s="46">
        <v>-6.75</v>
      </c>
      <c r="J15" s="46">
        <v>-29.20185</v>
      </c>
      <c r="K15" s="44">
        <v>701</v>
      </c>
      <c r="L15" s="44" t="s">
        <v>648</v>
      </c>
    </row>
    <row r="16" spans="2:12" ht="18.5" x14ac:dyDescent="0.45">
      <c r="B16" s="44" t="s">
        <v>645</v>
      </c>
      <c r="C16" s="44">
        <v>201901672</v>
      </c>
      <c r="D16" s="44">
        <v>10417</v>
      </c>
      <c r="E16" s="45">
        <v>43531</v>
      </c>
      <c r="F16" s="45">
        <v>43606</v>
      </c>
      <c r="G16" s="44" t="s">
        <v>643</v>
      </c>
      <c r="H16" s="44">
        <v>4.2991999999999999</v>
      </c>
      <c r="I16" s="46">
        <v>568.54999999999995</v>
      </c>
      <c r="J16" s="46">
        <v>2444.3101599999995</v>
      </c>
      <c r="K16" s="44">
        <v>701</v>
      </c>
      <c r="L16" s="44" t="s">
        <v>646</v>
      </c>
    </row>
    <row r="17" spans="2:12" ht="18.5" x14ac:dyDescent="0.45">
      <c r="B17" s="44" t="s">
        <v>642</v>
      </c>
      <c r="C17" s="44">
        <v>201900069</v>
      </c>
      <c r="D17" s="44">
        <v>2372</v>
      </c>
      <c r="E17" s="45">
        <v>43544</v>
      </c>
      <c r="F17" s="45">
        <v>43574</v>
      </c>
      <c r="G17" s="44" t="s">
        <v>649</v>
      </c>
      <c r="H17" s="44">
        <v>1</v>
      </c>
      <c r="I17" s="46">
        <v>2297.89</v>
      </c>
      <c r="J17" s="46">
        <v>2297.89</v>
      </c>
      <c r="K17" s="44">
        <v>702</v>
      </c>
      <c r="L17" s="44" t="s">
        <v>644</v>
      </c>
    </row>
    <row r="18" spans="2:12" ht="18.5" x14ac:dyDescent="0.45">
      <c r="B18" s="44" t="s">
        <v>642</v>
      </c>
      <c r="C18" s="44">
        <v>201900070</v>
      </c>
      <c r="D18" s="44">
        <v>2372</v>
      </c>
      <c r="E18" s="45">
        <v>43544</v>
      </c>
      <c r="F18" s="45">
        <v>43574</v>
      </c>
      <c r="G18" s="44" t="s">
        <v>649</v>
      </c>
      <c r="H18" s="44">
        <v>1</v>
      </c>
      <c r="I18" s="46">
        <v>1982.27</v>
      </c>
      <c r="J18" s="46">
        <v>1982.27</v>
      </c>
      <c r="K18" s="44">
        <v>702</v>
      </c>
      <c r="L18" s="44" t="s">
        <v>644</v>
      </c>
    </row>
    <row r="19" spans="2:12" ht="18.5" x14ac:dyDescent="0.45">
      <c r="B19" s="44" t="s">
        <v>645</v>
      </c>
      <c r="C19" s="44">
        <v>201902379</v>
      </c>
      <c r="D19" s="44">
        <v>10417</v>
      </c>
      <c r="E19" s="45">
        <v>43560</v>
      </c>
      <c r="F19" s="45">
        <v>43635</v>
      </c>
      <c r="G19" s="44" t="s">
        <v>643</v>
      </c>
      <c r="H19" s="44">
        <v>4.2920999999999996</v>
      </c>
      <c r="I19" s="46">
        <v>2075</v>
      </c>
      <c r="J19" s="46">
        <v>8906.1074999999983</v>
      </c>
      <c r="K19" s="44">
        <v>701</v>
      </c>
      <c r="L19" s="44" t="s">
        <v>646</v>
      </c>
    </row>
    <row r="20" spans="2:12" ht="18.5" x14ac:dyDescent="0.45">
      <c r="B20" s="44" t="s">
        <v>645</v>
      </c>
      <c r="C20" s="44">
        <v>201902533</v>
      </c>
      <c r="D20" s="44">
        <v>10417</v>
      </c>
      <c r="E20" s="45">
        <v>43566</v>
      </c>
      <c r="F20" s="45">
        <v>43641</v>
      </c>
      <c r="G20" s="44" t="s">
        <v>643</v>
      </c>
      <c r="H20" s="44">
        <v>4.2851999999999997</v>
      </c>
      <c r="I20" s="46">
        <v>2075</v>
      </c>
      <c r="J20" s="46">
        <v>8891.7899999999991</v>
      </c>
      <c r="K20" s="44">
        <v>701</v>
      </c>
      <c r="L20" s="44" t="s">
        <v>646</v>
      </c>
    </row>
    <row r="21" spans="2:12" ht="18.5" x14ac:dyDescent="0.45">
      <c r="B21" s="44" t="s">
        <v>642</v>
      </c>
      <c r="C21" s="44">
        <v>201900105</v>
      </c>
      <c r="D21" s="44">
        <v>10108</v>
      </c>
      <c r="E21" s="45">
        <v>43614</v>
      </c>
      <c r="F21" s="45">
        <v>43708</v>
      </c>
      <c r="G21" s="44" t="s">
        <v>643</v>
      </c>
      <c r="H21" s="44">
        <v>4.2967000000000004</v>
      </c>
      <c r="I21" s="46">
        <v>830.31</v>
      </c>
      <c r="J21" s="46">
        <v>3567.5929770000002</v>
      </c>
      <c r="K21" s="44">
        <v>702</v>
      </c>
      <c r="L21" s="44" t="s">
        <v>644</v>
      </c>
    </row>
    <row r="22" spans="2:12" ht="18.5" x14ac:dyDescent="0.45">
      <c r="B22" s="44" t="s">
        <v>645</v>
      </c>
      <c r="C22" s="44">
        <v>201904419</v>
      </c>
      <c r="D22" s="44">
        <v>10108</v>
      </c>
      <c r="E22" s="45">
        <v>43649</v>
      </c>
      <c r="F22" s="45">
        <v>43739</v>
      </c>
      <c r="G22" s="44" t="s">
        <v>643</v>
      </c>
      <c r="H22" s="44">
        <v>4.2457000000000003</v>
      </c>
      <c r="I22" s="46">
        <v>565.52</v>
      </c>
      <c r="J22" s="46">
        <v>2401.028264</v>
      </c>
      <c r="K22" s="44">
        <v>701</v>
      </c>
      <c r="L22" s="44" t="s">
        <v>646</v>
      </c>
    </row>
    <row r="23" spans="2:12" ht="18.5" x14ac:dyDescent="0.45">
      <c r="B23" s="44" t="s">
        <v>642</v>
      </c>
      <c r="C23" s="44">
        <v>201900128</v>
      </c>
      <c r="D23" s="44">
        <v>10417</v>
      </c>
      <c r="E23" s="45">
        <v>43661</v>
      </c>
      <c r="F23" s="45">
        <v>43736</v>
      </c>
      <c r="G23" s="44" t="s">
        <v>643</v>
      </c>
      <c r="H23" s="44">
        <v>4.2668999999999997</v>
      </c>
      <c r="I23" s="46">
        <v>644.20000000000005</v>
      </c>
      <c r="J23" s="46">
        <v>2748.7369800000001</v>
      </c>
      <c r="K23" s="44">
        <v>702</v>
      </c>
      <c r="L23" s="44" t="s">
        <v>644</v>
      </c>
    </row>
    <row r="24" spans="2:12" ht="18.5" x14ac:dyDescent="0.45">
      <c r="B24" s="44" t="s">
        <v>647</v>
      </c>
      <c r="C24" s="44">
        <v>201900122</v>
      </c>
      <c r="D24" s="44">
        <v>10417</v>
      </c>
      <c r="E24" s="45">
        <v>43661</v>
      </c>
      <c r="F24" s="45">
        <v>43736</v>
      </c>
      <c r="G24" s="44" t="s">
        <v>643</v>
      </c>
      <c r="H24" s="44">
        <v>4.2939999999999996</v>
      </c>
      <c r="I24" s="46">
        <v>-555</v>
      </c>
      <c r="J24" s="46">
        <v>-2383.1699999999996</v>
      </c>
      <c r="K24" s="44">
        <v>701</v>
      </c>
      <c r="L24" s="44" t="s">
        <v>648</v>
      </c>
    </row>
    <row r="25" spans="2:12" ht="18.5" x14ac:dyDescent="0.45">
      <c r="B25" s="44" t="s">
        <v>647</v>
      </c>
      <c r="C25" s="44">
        <v>201900148</v>
      </c>
      <c r="D25" s="44">
        <v>10038</v>
      </c>
      <c r="E25" s="45">
        <v>43698</v>
      </c>
      <c r="F25" s="45">
        <v>43788</v>
      </c>
      <c r="G25" s="44" t="s">
        <v>643</v>
      </c>
      <c r="H25" s="44">
        <v>4.2782</v>
      </c>
      <c r="I25" s="46">
        <v>-24.45</v>
      </c>
      <c r="J25" s="46">
        <v>-104.60199</v>
      </c>
      <c r="K25" s="44">
        <v>701</v>
      </c>
      <c r="L25" s="44" t="s">
        <v>648</v>
      </c>
    </row>
    <row r="26" spans="2:12" ht="18.5" x14ac:dyDescent="0.45">
      <c r="B26" s="44" t="s">
        <v>645</v>
      </c>
      <c r="C26" s="44">
        <v>201905673</v>
      </c>
      <c r="D26" s="44">
        <v>10110</v>
      </c>
      <c r="E26" s="45">
        <v>43700</v>
      </c>
      <c r="F26" s="45">
        <v>43799</v>
      </c>
      <c r="G26" s="44" t="s">
        <v>643</v>
      </c>
      <c r="H26" s="44">
        <v>4.3659999999999997</v>
      </c>
      <c r="I26" s="46">
        <v>2073.7600000000002</v>
      </c>
      <c r="J26" s="46">
        <v>9054.0361599999997</v>
      </c>
      <c r="K26" s="44">
        <v>701</v>
      </c>
      <c r="L26" s="44" t="s">
        <v>646</v>
      </c>
    </row>
    <row r="27" spans="2:12" ht="18.5" x14ac:dyDescent="0.45">
      <c r="B27" s="44" t="s">
        <v>645</v>
      </c>
      <c r="C27" s="44">
        <v>201905801</v>
      </c>
      <c r="D27" s="44">
        <v>10587</v>
      </c>
      <c r="E27" s="45">
        <v>43706</v>
      </c>
      <c r="F27" s="45">
        <v>43766</v>
      </c>
      <c r="G27" s="44" t="s">
        <v>643</v>
      </c>
      <c r="H27" s="44">
        <v>4.3856999999999999</v>
      </c>
      <c r="I27" s="46">
        <v>110.82</v>
      </c>
      <c r="J27" s="46">
        <v>486.02327399999996</v>
      </c>
      <c r="K27" s="44">
        <v>701</v>
      </c>
      <c r="L27" s="44" t="s">
        <v>646</v>
      </c>
    </row>
    <row r="28" spans="2:12" ht="18.5" x14ac:dyDescent="0.45">
      <c r="B28" s="44" t="s">
        <v>645</v>
      </c>
      <c r="C28" s="44">
        <v>201905794</v>
      </c>
      <c r="D28" s="44">
        <v>10902</v>
      </c>
      <c r="E28" s="45">
        <v>43707</v>
      </c>
      <c r="F28" s="45">
        <v>43782</v>
      </c>
      <c r="G28" s="44" t="s">
        <v>650</v>
      </c>
      <c r="H28" s="44">
        <v>3.9586000000000001</v>
      </c>
      <c r="I28" s="46">
        <v>1204.48</v>
      </c>
      <c r="J28" s="46">
        <v>4768.0545280000006</v>
      </c>
      <c r="K28" s="44">
        <v>701</v>
      </c>
      <c r="L28" s="44" t="s">
        <v>646</v>
      </c>
    </row>
    <row r="29" spans="2:12" ht="18.5" x14ac:dyDescent="0.45">
      <c r="B29" s="44" t="s">
        <v>647</v>
      </c>
      <c r="C29" s="44">
        <v>201900162</v>
      </c>
      <c r="D29" s="44">
        <v>10417</v>
      </c>
      <c r="E29" s="45">
        <v>43710</v>
      </c>
      <c r="F29" s="45">
        <v>43785</v>
      </c>
      <c r="G29" s="44" t="s">
        <v>643</v>
      </c>
      <c r="H29" s="44">
        <v>4.3003999999999998</v>
      </c>
      <c r="I29" s="46">
        <v>-555</v>
      </c>
      <c r="J29" s="46">
        <v>-2386.7219999999998</v>
      </c>
      <c r="K29" s="44">
        <v>701</v>
      </c>
      <c r="L29" s="44" t="s">
        <v>648</v>
      </c>
    </row>
    <row r="30" spans="2:12" ht="18.5" x14ac:dyDescent="0.45">
      <c r="B30" s="44" t="s">
        <v>647</v>
      </c>
      <c r="C30" s="44">
        <v>201900163</v>
      </c>
      <c r="D30" s="44">
        <v>10108</v>
      </c>
      <c r="E30" s="45">
        <v>43714</v>
      </c>
      <c r="F30" s="45">
        <v>43830</v>
      </c>
      <c r="G30" s="44" t="s">
        <v>643</v>
      </c>
      <c r="H30" s="44">
        <v>4.2789999999999999</v>
      </c>
      <c r="I30" s="46">
        <v>-125.65</v>
      </c>
      <c r="J30" s="46">
        <v>-537.65634999999997</v>
      </c>
      <c r="K30" s="44">
        <v>701</v>
      </c>
      <c r="L30" s="44" t="s">
        <v>648</v>
      </c>
    </row>
    <row r="31" spans="2:12" ht="18.5" x14ac:dyDescent="0.45">
      <c r="B31" s="44" t="s">
        <v>645</v>
      </c>
      <c r="C31" s="44">
        <v>201906272</v>
      </c>
      <c r="D31" s="44">
        <v>10902</v>
      </c>
      <c r="E31" s="45">
        <v>43725</v>
      </c>
      <c r="F31" s="45">
        <v>43800</v>
      </c>
      <c r="G31" s="44" t="s">
        <v>650</v>
      </c>
      <c r="H31" s="44">
        <v>3.9116</v>
      </c>
      <c r="I31" s="46">
        <v>310.35000000000002</v>
      </c>
      <c r="J31" s="46">
        <v>1213.96506</v>
      </c>
      <c r="K31" s="44">
        <v>701</v>
      </c>
      <c r="L31" s="44" t="s">
        <v>646</v>
      </c>
    </row>
    <row r="32" spans="2:12" ht="18.5" x14ac:dyDescent="0.45">
      <c r="B32" s="44" t="s">
        <v>645</v>
      </c>
      <c r="C32" s="44">
        <v>201906576</v>
      </c>
      <c r="D32" s="44">
        <v>10902</v>
      </c>
      <c r="E32" s="45">
        <v>43738</v>
      </c>
      <c r="F32" s="45">
        <v>43813</v>
      </c>
      <c r="G32" s="44" t="s">
        <v>650</v>
      </c>
      <c r="H32" s="44">
        <v>4.0153999999999996</v>
      </c>
      <c r="I32" s="46">
        <v>1107.2</v>
      </c>
      <c r="J32" s="46">
        <v>4445.85088</v>
      </c>
      <c r="K32" s="44">
        <v>701</v>
      </c>
      <c r="L32" s="44" t="s">
        <v>646</v>
      </c>
    </row>
    <row r="33" spans="2:12" ht="18.5" x14ac:dyDescent="0.45">
      <c r="B33" s="44" t="s">
        <v>645</v>
      </c>
      <c r="C33" s="44">
        <v>201906599</v>
      </c>
      <c r="D33" s="44">
        <v>10903</v>
      </c>
      <c r="E33" s="45">
        <v>43738</v>
      </c>
      <c r="F33" s="45">
        <v>43768</v>
      </c>
      <c r="G33" s="44" t="s">
        <v>643</v>
      </c>
      <c r="H33" s="44">
        <v>4.3865999999999996</v>
      </c>
      <c r="I33" s="46">
        <v>7521.75</v>
      </c>
      <c r="J33" s="46">
        <v>32994.90855</v>
      </c>
      <c r="K33" s="44">
        <v>701</v>
      </c>
      <c r="L33" s="44" t="s">
        <v>646</v>
      </c>
    </row>
    <row r="34" spans="2:12" ht="18.5" x14ac:dyDescent="0.45">
      <c r="B34" s="44" t="s">
        <v>647</v>
      </c>
      <c r="C34" s="44">
        <v>201900181</v>
      </c>
      <c r="D34" s="44">
        <v>10417</v>
      </c>
      <c r="E34" s="45">
        <v>43742</v>
      </c>
      <c r="F34" s="45">
        <v>43817</v>
      </c>
      <c r="G34" s="44" t="s">
        <v>643</v>
      </c>
      <c r="H34" s="44">
        <v>4.2851999999999997</v>
      </c>
      <c r="I34" s="46">
        <v>-555</v>
      </c>
      <c r="J34" s="46">
        <v>-2378.2859999999996</v>
      </c>
      <c r="K34" s="44">
        <v>701</v>
      </c>
      <c r="L34" s="44" t="s">
        <v>648</v>
      </c>
    </row>
    <row r="35" spans="2:12" ht="18.5" x14ac:dyDescent="0.45">
      <c r="B35" s="44" t="s">
        <v>645</v>
      </c>
      <c r="C35" s="44">
        <v>201906823</v>
      </c>
      <c r="D35" s="44">
        <v>10767</v>
      </c>
      <c r="E35" s="45">
        <v>43746</v>
      </c>
      <c r="F35" s="45">
        <v>43776</v>
      </c>
      <c r="G35" s="44" t="s">
        <v>643</v>
      </c>
      <c r="H35" s="44">
        <v>4.3304</v>
      </c>
      <c r="I35" s="46">
        <v>913.96</v>
      </c>
      <c r="J35" s="46">
        <v>3957.8123840000003</v>
      </c>
      <c r="K35" s="44">
        <v>701</v>
      </c>
      <c r="L35" s="44" t="s">
        <v>646</v>
      </c>
    </row>
    <row r="36" spans="2:12" ht="18.5" x14ac:dyDescent="0.45">
      <c r="B36" s="44" t="s">
        <v>645</v>
      </c>
      <c r="C36" s="44">
        <v>201906877</v>
      </c>
      <c r="D36" s="44">
        <v>10767</v>
      </c>
      <c r="E36" s="45">
        <v>43748</v>
      </c>
      <c r="F36" s="45">
        <v>43778</v>
      </c>
      <c r="G36" s="44" t="s">
        <v>643</v>
      </c>
      <c r="H36" s="44">
        <v>4.3257000000000003</v>
      </c>
      <c r="I36" s="46">
        <v>1370.94</v>
      </c>
      <c r="J36" s="46">
        <v>5930.2751580000004</v>
      </c>
      <c r="K36" s="44">
        <v>701</v>
      </c>
      <c r="L36" s="44" t="s">
        <v>646</v>
      </c>
    </row>
    <row r="37" spans="2:12" ht="18.5" x14ac:dyDescent="0.45">
      <c r="B37" s="44" t="s">
        <v>647</v>
      </c>
      <c r="C37" s="44">
        <v>201900182</v>
      </c>
      <c r="D37" s="44">
        <v>10417</v>
      </c>
      <c r="E37" s="45">
        <v>43753</v>
      </c>
      <c r="F37" s="45">
        <v>43828</v>
      </c>
      <c r="G37" s="44" t="s">
        <v>643</v>
      </c>
      <c r="H37" s="44">
        <v>4.2920999999999996</v>
      </c>
      <c r="I37" s="46">
        <v>-555</v>
      </c>
      <c r="J37" s="46">
        <v>-2382.1154999999999</v>
      </c>
      <c r="K37" s="44">
        <v>701</v>
      </c>
      <c r="L37" s="44" t="s">
        <v>648</v>
      </c>
    </row>
    <row r="38" spans="2:12" ht="18.5" x14ac:dyDescent="0.45">
      <c r="B38" s="44" t="s">
        <v>642</v>
      </c>
      <c r="C38" s="44">
        <v>201900182</v>
      </c>
      <c r="D38" s="44">
        <v>10004</v>
      </c>
      <c r="E38" s="45">
        <v>43756</v>
      </c>
      <c r="F38" s="45">
        <v>43816</v>
      </c>
      <c r="G38" s="44" t="s">
        <v>643</v>
      </c>
      <c r="H38" s="44">
        <v>4.2849000000000004</v>
      </c>
      <c r="I38" s="46">
        <v>77</v>
      </c>
      <c r="J38" s="46">
        <v>329.93730000000005</v>
      </c>
      <c r="K38" s="44">
        <v>702</v>
      </c>
      <c r="L38" s="44" t="s">
        <v>644</v>
      </c>
    </row>
    <row r="39" spans="2:12" ht="18.5" x14ac:dyDescent="0.45">
      <c r="B39" s="44" t="s">
        <v>647</v>
      </c>
      <c r="C39" s="44">
        <v>201900183</v>
      </c>
      <c r="D39" s="44">
        <v>10417</v>
      </c>
      <c r="E39" s="45">
        <v>43756</v>
      </c>
      <c r="F39" s="45">
        <v>43831</v>
      </c>
      <c r="G39" s="44" t="s">
        <v>643</v>
      </c>
      <c r="H39" s="44">
        <v>4.2770000000000001</v>
      </c>
      <c r="I39" s="46">
        <v>-66.599999999999994</v>
      </c>
      <c r="J39" s="46">
        <v>-284.84819999999996</v>
      </c>
      <c r="K39" s="44">
        <v>701</v>
      </c>
      <c r="L39" s="44" t="s">
        <v>648</v>
      </c>
    </row>
    <row r="40" spans="2:12" ht="18.5" x14ac:dyDescent="0.45">
      <c r="B40" s="44" t="s">
        <v>645</v>
      </c>
      <c r="C40" s="44">
        <v>201907255</v>
      </c>
      <c r="D40" s="44">
        <v>11182</v>
      </c>
      <c r="E40" s="45">
        <v>43762</v>
      </c>
      <c r="F40" s="45">
        <v>43837</v>
      </c>
      <c r="G40" s="44" t="s">
        <v>643</v>
      </c>
      <c r="H40" s="44">
        <v>4.2778</v>
      </c>
      <c r="I40" s="46">
        <v>583.36</v>
      </c>
      <c r="J40" s="46">
        <v>2495.4974080000002</v>
      </c>
      <c r="K40" s="44">
        <v>701</v>
      </c>
      <c r="L40" s="44" t="s">
        <v>646</v>
      </c>
    </row>
    <row r="41" spans="2:12" ht="18.5" x14ac:dyDescent="0.45">
      <c r="B41" s="44" t="s">
        <v>642</v>
      </c>
      <c r="C41" s="44">
        <v>201900193</v>
      </c>
      <c r="D41" s="44">
        <v>10004</v>
      </c>
      <c r="E41" s="45">
        <v>43766</v>
      </c>
      <c r="F41" s="45">
        <v>43826</v>
      </c>
      <c r="G41" s="44" t="s">
        <v>643</v>
      </c>
      <c r="H41" s="44">
        <v>4.2762000000000002</v>
      </c>
      <c r="I41" s="46">
        <v>106</v>
      </c>
      <c r="J41" s="46">
        <v>453.27720000000005</v>
      </c>
      <c r="K41" s="44">
        <v>702</v>
      </c>
      <c r="L41" s="44" t="s">
        <v>644</v>
      </c>
    </row>
    <row r="42" spans="2:12" ht="18.5" x14ac:dyDescent="0.45">
      <c r="B42" s="44" t="s">
        <v>645</v>
      </c>
      <c r="C42" s="44">
        <v>201907392</v>
      </c>
      <c r="D42" s="44">
        <v>10767</v>
      </c>
      <c r="E42" s="45">
        <v>43767</v>
      </c>
      <c r="F42" s="45">
        <v>43842</v>
      </c>
      <c r="G42" s="44" t="s">
        <v>643</v>
      </c>
      <c r="H42" s="44">
        <v>4.2457000000000003</v>
      </c>
      <c r="I42" s="46">
        <v>409054.4</v>
      </c>
      <c r="J42" s="46">
        <v>1736722.2660800002</v>
      </c>
      <c r="K42" s="44">
        <v>701</v>
      </c>
      <c r="L42" s="44" t="s">
        <v>646</v>
      </c>
    </row>
    <row r="43" spans="2:12" ht="18.5" x14ac:dyDescent="0.45">
      <c r="B43" s="44" t="s">
        <v>645</v>
      </c>
      <c r="C43" s="44">
        <v>201907362</v>
      </c>
      <c r="D43" s="44">
        <v>10767</v>
      </c>
      <c r="E43" s="45">
        <v>43767</v>
      </c>
      <c r="F43" s="45">
        <v>43842</v>
      </c>
      <c r="G43" s="44" t="s">
        <v>643</v>
      </c>
      <c r="H43" s="44">
        <v>4.2732000000000001</v>
      </c>
      <c r="I43" s="46">
        <v>386.44</v>
      </c>
      <c r="J43" s="46">
        <v>1651.3354080000001</v>
      </c>
      <c r="K43" s="44">
        <v>701</v>
      </c>
      <c r="L43" s="44" t="s">
        <v>646</v>
      </c>
    </row>
    <row r="44" spans="2:12" ht="18.5" x14ac:dyDescent="0.45">
      <c r="B44" s="44" t="s">
        <v>647</v>
      </c>
      <c r="C44" s="44">
        <v>201900188</v>
      </c>
      <c r="D44" s="44">
        <v>10767</v>
      </c>
      <c r="E44" s="45">
        <v>43767</v>
      </c>
      <c r="F44" s="45">
        <v>43797</v>
      </c>
      <c r="G44" s="44" t="s">
        <v>643</v>
      </c>
      <c r="H44" s="44">
        <v>4.2808999999999999</v>
      </c>
      <c r="I44" s="46">
        <v>-262096.3</v>
      </c>
      <c r="J44" s="46">
        <v>-1122008.05067</v>
      </c>
      <c r="K44" s="44">
        <v>701</v>
      </c>
      <c r="L44" s="44" t="s">
        <v>648</v>
      </c>
    </row>
    <row r="45" spans="2:12" ht="18.5" x14ac:dyDescent="0.45">
      <c r="B45" s="44" t="s">
        <v>647</v>
      </c>
      <c r="C45" s="44">
        <v>201900189</v>
      </c>
      <c r="D45" s="44">
        <v>10767</v>
      </c>
      <c r="E45" s="45">
        <v>43767</v>
      </c>
      <c r="F45" s="45">
        <v>43797</v>
      </c>
      <c r="G45" s="44" t="s">
        <v>643</v>
      </c>
      <c r="H45" s="44">
        <v>4.2457000000000003</v>
      </c>
      <c r="I45" s="46">
        <v>-372228.36</v>
      </c>
      <c r="J45" s="46">
        <v>-1580369.948052</v>
      </c>
      <c r="K45" s="44">
        <v>701</v>
      </c>
      <c r="L45" s="44" t="s">
        <v>648</v>
      </c>
    </row>
    <row r="46" spans="2:12" ht="18.5" x14ac:dyDescent="0.45">
      <c r="B46" s="44" t="s">
        <v>647</v>
      </c>
      <c r="C46" s="44">
        <v>201900187</v>
      </c>
      <c r="D46" s="44">
        <v>10767</v>
      </c>
      <c r="E46" s="45">
        <v>43767</v>
      </c>
      <c r="F46" s="45">
        <v>43842</v>
      </c>
      <c r="G46" s="44" t="s">
        <v>643</v>
      </c>
      <c r="H46" s="44">
        <v>4.2732000000000001</v>
      </c>
      <c r="I46" s="46">
        <v>-386.44</v>
      </c>
      <c r="J46" s="46">
        <v>-1651.3354080000001</v>
      </c>
      <c r="K46" s="44">
        <v>701</v>
      </c>
      <c r="L46" s="44" t="s">
        <v>648</v>
      </c>
    </row>
    <row r="47" spans="2:12" ht="18.5" x14ac:dyDescent="0.45">
      <c r="B47" s="44" t="s">
        <v>645</v>
      </c>
      <c r="C47" s="44">
        <v>201907391</v>
      </c>
      <c r="D47" s="44">
        <v>10767</v>
      </c>
      <c r="E47" s="45">
        <v>43767</v>
      </c>
      <c r="F47" s="45">
        <v>43842</v>
      </c>
      <c r="G47" s="44" t="s">
        <v>643</v>
      </c>
      <c r="H47" s="44">
        <v>4.2808999999999999</v>
      </c>
      <c r="I47" s="46">
        <v>262096.13</v>
      </c>
      <c r="J47" s="46">
        <v>1122007.3229169999</v>
      </c>
      <c r="K47" s="44">
        <v>701</v>
      </c>
      <c r="L47" s="44" t="s">
        <v>646</v>
      </c>
    </row>
    <row r="48" spans="2:12" ht="18.5" x14ac:dyDescent="0.45">
      <c r="B48" s="44" t="s">
        <v>645</v>
      </c>
      <c r="C48" s="44">
        <v>201907490</v>
      </c>
      <c r="D48" s="44">
        <v>10903</v>
      </c>
      <c r="E48" s="45">
        <v>43769</v>
      </c>
      <c r="F48" s="45">
        <v>43799</v>
      </c>
      <c r="G48" s="44" t="s">
        <v>643</v>
      </c>
      <c r="H48" s="44">
        <v>4.2655000000000003</v>
      </c>
      <c r="I48" s="46">
        <v>11282.63</v>
      </c>
      <c r="J48" s="46">
        <v>48126.058265</v>
      </c>
      <c r="K48" s="44">
        <v>701</v>
      </c>
      <c r="L48" s="44" t="s">
        <v>646</v>
      </c>
    </row>
    <row r="49" spans="2:12" ht="18.5" x14ac:dyDescent="0.45">
      <c r="B49" s="44" t="s">
        <v>645</v>
      </c>
      <c r="C49" s="44">
        <v>201907887</v>
      </c>
      <c r="D49" s="44">
        <v>10767</v>
      </c>
      <c r="E49" s="45">
        <v>43784</v>
      </c>
      <c r="F49" s="45">
        <v>43859</v>
      </c>
      <c r="G49" s="44" t="s">
        <v>643</v>
      </c>
      <c r="H49" s="44">
        <v>4.2915999999999999</v>
      </c>
      <c r="I49" s="46">
        <v>1186.92</v>
      </c>
      <c r="J49" s="46">
        <v>5093.7858720000004</v>
      </c>
      <c r="K49" s="44">
        <v>701</v>
      </c>
      <c r="L49" s="44" t="s">
        <v>646</v>
      </c>
    </row>
    <row r="50" spans="2:12" ht="18.5" x14ac:dyDescent="0.45">
      <c r="B50" s="44" t="s">
        <v>642</v>
      </c>
      <c r="C50" s="44">
        <v>201900210</v>
      </c>
      <c r="D50" s="44">
        <v>11053</v>
      </c>
      <c r="E50" s="45">
        <v>43788</v>
      </c>
      <c r="F50" s="45">
        <v>43818</v>
      </c>
      <c r="G50" s="44" t="s">
        <v>649</v>
      </c>
      <c r="H50" s="44">
        <v>1</v>
      </c>
      <c r="I50" s="46">
        <v>522.01</v>
      </c>
      <c r="J50" s="46">
        <v>522.01</v>
      </c>
      <c r="K50" s="44">
        <v>702</v>
      </c>
      <c r="L50" s="44" t="s">
        <v>644</v>
      </c>
    </row>
    <row r="51" spans="2:12" ht="18.5" x14ac:dyDescent="0.45">
      <c r="B51" s="44" t="s">
        <v>645</v>
      </c>
      <c r="C51" s="44">
        <v>201908038</v>
      </c>
      <c r="D51" s="44">
        <v>10510</v>
      </c>
      <c r="E51" s="45">
        <v>43789</v>
      </c>
      <c r="F51" s="45">
        <v>43864</v>
      </c>
      <c r="G51" s="44" t="s">
        <v>643</v>
      </c>
      <c r="H51" s="44">
        <v>4.2927999999999997</v>
      </c>
      <c r="I51" s="46">
        <v>773.2</v>
      </c>
      <c r="J51" s="46">
        <v>3319.1929599999999</v>
      </c>
      <c r="K51" s="44">
        <v>701</v>
      </c>
      <c r="L51" s="44" t="s">
        <v>646</v>
      </c>
    </row>
    <row r="52" spans="2:12" ht="18.5" x14ac:dyDescent="0.45">
      <c r="B52" s="44" t="s">
        <v>645</v>
      </c>
      <c r="C52" s="44">
        <v>201908253</v>
      </c>
      <c r="D52" s="44">
        <v>10108</v>
      </c>
      <c r="E52" s="45">
        <v>43798</v>
      </c>
      <c r="F52" s="45">
        <v>43890</v>
      </c>
      <c r="G52" s="44" t="s">
        <v>643</v>
      </c>
      <c r="H52" s="44">
        <v>4.3230000000000004</v>
      </c>
      <c r="I52" s="46">
        <v>3811.8</v>
      </c>
      <c r="J52" s="46">
        <v>16478.411400000001</v>
      </c>
      <c r="K52" s="44">
        <v>701</v>
      </c>
      <c r="L52" s="44" t="s">
        <v>646</v>
      </c>
    </row>
    <row r="53" spans="2:12" ht="18.5" x14ac:dyDescent="0.45">
      <c r="B53" s="44" t="s">
        <v>647</v>
      </c>
      <c r="C53" s="44">
        <v>201900209</v>
      </c>
      <c r="D53" s="44">
        <v>10767</v>
      </c>
      <c r="E53" s="45">
        <v>43798</v>
      </c>
      <c r="F53" s="45">
        <v>43873</v>
      </c>
      <c r="G53" s="44" t="s">
        <v>643</v>
      </c>
      <c r="H53" s="44">
        <v>4.2915999999999999</v>
      </c>
      <c r="I53" s="46">
        <v>-1142.69</v>
      </c>
      <c r="J53" s="46">
        <v>-4903.9684040000002</v>
      </c>
      <c r="K53" s="44">
        <v>701</v>
      </c>
      <c r="L53" s="44" t="s">
        <v>648</v>
      </c>
    </row>
    <row r="54" spans="2:12" ht="18.5" x14ac:dyDescent="0.45">
      <c r="B54" s="44" t="s">
        <v>645</v>
      </c>
      <c r="C54" s="44">
        <v>201908671</v>
      </c>
      <c r="D54" s="44">
        <v>10902</v>
      </c>
      <c r="E54" s="45">
        <v>43815</v>
      </c>
      <c r="F54" s="45">
        <v>43890</v>
      </c>
      <c r="G54" s="44" t="s">
        <v>650</v>
      </c>
      <c r="H54" s="44">
        <v>3.8233999999999999</v>
      </c>
      <c r="I54" s="46">
        <v>1388.3</v>
      </c>
      <c r="J54" s="46">
        <v>5308.0262199999997</v>
      </c>
      <c r="K54" s="44">
        <v>701</v>
      </c>
      <c r="L54" s="44" t="s">
        <v>646</v>
      </c>
    </row>
    <row r="55" spans="2:12" ht="18.5" x14ac:dyDescent="0.45">
      <c r="B55" s="44" t="s">
        <v>645</v>
      </c>
      <c r="C55" s="44">
        <v>201908662</v>
      </c>
      <c r="D55" s="44">
        <v>10902</v>
      </c>
      <c r="E55" s="45">
        <v>43815</v>
      </c>
      <c r="F55" s="45">
        <v>43890</v>
      </c>
      <c r="G55" s="44" t="s">
        <v>650</v>
      </c>
      <c r="H55" s="44">
        <v>3.8233999999999999</v>
      </c>
      <c r="I55" s="46">
        <v>23070.48</v>
      </c>
      <c r="J55" s="46">
        <v>88207.673232000001</v>
      </c>
      <c r="K55" s="44">
        <v>701</v>
      </c>
      <c r="L55" s="44" t="s">
        <v>646</v>
      </c>
    </row>
    <row r="56" spans="2:12" ht="18.5" x14ac:dyDescent="0.45">
      <c r="B56" s="44" t="s">
        <v>645</v>
      </c>
      <c r="C56" s="44">
        <v>201908842</v>
      </c>
      <c r="D56" s="44">
        <v>10108</v>
      </c>
      <c r="E56" s="45">
        <v>43819</v>
      </c>
      <c r="F56" s="45">
        <v>43921</v>
      </c>
      <c r="G56" s="44" t="s">
        <v>643</v>
      </c>
      <c r="H56" s="44">
        <v>4.2632000000000003</v>
      </c>
      <c r="I56" s="46">
        <v>987</v>
      </c>
      <c r="J56" s="46">
        <v>4207.7784000000001</v>
      </c>
      <c r="K56" s="44">
        <v>701</v>
      </c>
      <c r="L56" s="44" t="s">
        <v>646</v>
      </c>
    </row>
    <row r="57" spans="2:12" ht="18.5" x14ac:dyDescent="0.45">
      <c r="B57" s="44" t="s">
        <v>645</v>
      </c>
      <c r="C57" s="44">
        <v>201908846</v>
      </c>
      <c r="D57" s="44">
        <v>10108</v>
      </c>
      <c r="E57" s="45">
        <v>43819</v>
      </c>
      <c r="F57" s="45">
        <v>43921</v>
      </c>
      <c r="G57" s="44" t="s">
        <v>643</v>
      </c>
      <c r="H57" s="44">
        <v>4.2632000000000003</v>
      </c>
      <c r="I57" s="46">
        <v>9035.52</v>
      </c>
      <c r="J57" s="46">
        <v>38520.228864000004</v>
      </c>
      <c r="K57" s="44">
        <v>701</v>
      </c>
      <c r="L57" s="44" t="s">
        <v>646</v>
      </c>
    </row>
    <row r="58" spans="2:12" ht="18.5" x14ac:dyDescent="0.45">
      <c r="B58" s="44" t="s">
        <v>645</v>
      </c>
      <c r="C58" s="44">
        <v>201908845</v>
      </c>
      <c r="D58" s="44">
        <v>10108</v>
      </c>
      <c r="E58" s="45">
        <v>43819</v>
      </c>
      <c r="F58" s="45">
        <v>43921</v>
      </c>
      <c r="G58" s="44" t="s">
        <v>643</v>
      </c>
      <c r="H58" s="44">
        <v>4.2632000000000003</v>
      </c>
      <c r="I58" s="46">
        <v>635</v>
      </c>
      <c r="J58" s="46">
        <v>2707.1320000000001</v>
      </c>
      <c r="K58" s="44">
        <v>701</v>
      </c>
      <c r="L58" s="44" t="s">
        <v>646</v>
      </c>
    </row>
    <row r="59" spans="2:12" ht="18.5" x14ac:dyDescent="0.45">
      <c r="B59" s="44" t="s">
        <v>645</v>
      </c>
      <c r="C59" s="44">
        <v>202000021</v>
      </c>
      <c r="D59" s="44">
        <v>10110</v>
      </c>
      <c r="E59" s="45">
        <v>43832</v>
      </c>
      <c r="F59" s="45">
        <v>43951</v>
      </c>
      <c r="G59" s="44" t="s">
        <v>643</v>
      </c>
      <c r="H59" s="44">
        <v>4.2584999999999997</v>
      </c>
      <c r="I59" s="46">
        <v>1723.5</v>
      </c>
      <c r="J59" s="46">
        <v>7339.5247499999996</v>
      </c>
      <c r="K59" s="44">
        <v>701</v>
      </c>
      <c r="L59" s="44" t="s">
        <v>646</v>
      </c>
    </row>
    <row r="60" spans="2:12" ht="18.5" x14ac:dyDescent="0.45">
      <c r="B60" s="44" t="s">
        <v>645</v>
      </c>
      <c r="C60" s="44">
        <v>202000019</v>
      </c>
      <c r="D60" s="44">
        <v>10110</v>
      </c>
      <c r="E60" s="45">
        <v>43832</v>
      </c>
      <c r="F60" s="45">
        <v>43951</v>
      </c>
      <c r="G60" s="44" t="s">
        <v>643</v>
      </c>
      <c r="H60" s="44">
        <v>4.2584999999999997</v>
      </c>
      <c r="I60" s="46">
        <v>229.2</v>
      </c>
      <c r="J60" s="46">
        <v>976.04819999999984</v>
      </c>
      <c r="K60" s="44">
        <v>701</v>
      </c>
      <c r="L60" s="44" t="s">
        <v>646</v>
      </c>
    </row>
    <row r="61" spans="2:12" ht="18.5" x14ac:dyDescent="0.45">
      <c r="B61" s="44" t="s">
        <v>645</v>
      </c>
      <c r="C61" s="44">
        <v>202000022</v>
      </c>
      <c r="D61" s="44">
        <v>10110</v>
      </c>
      <c r="E61" s="45">
        <v>43832</v>
      </c>
      <c r="F61" s="45">
        <v>43951</v>
      </c>
      <c r="G61" s="44" t="s">
        <v>643</v>
      </c>
      <c r="H61" s="44">
        <v>4.2584999999999997</v>
      </c>
      <c r="I61" s="46">
        <v>4241.3999999999996</v>
      </c>
      <c r="J61" s="46">
        <v>18062.001899999996</v>
      </c>
      <c r="K61" s="44">
        <v>701</v>
      </c>
      <c r="L61" s="44" t="s">
        <v>646</v>
      </c>
    </row>
    <row r="62" spans="2:12" ht="18.5" x14ac:dyDescent="0.45">
      <c r="B62" s="44" t="s">
        <v>645</v>
      </c>
      <c r="C62" s="44">
        <v>202000020</v>
      </c>
      <c r="D62" s="44">
        <v>10110</v>
      </c>
      <c r="E62" s="45">
        <v>43832</v>
      </c>
      <c r="F62" s="45">
        <v>43951</v>
      </c>
      <c r="G62" s="44" t="s">
        <v>643</v>
      </c>
      <c r="H62" s="44">
        <v>4.2584999999999997</v>
      </c>
      <c r="I62" s="46">
        <v>1033.9000000000001</v>
      </c>
      <c r="J62" s="46">
        <v>4402.8631500000001</v>
      </c>
      <c r="K62" s="44">
        <v>701</v>
      </c>
      <c r="L62" s="44" t="s">
        <v>646</v>
      </c>
    </row>
    <row r="63" spans="2:12" ht="18.5" x14ac:dyDescent="0.45">
      <c r="B63" s="44" t="s">
        <v>645</v>
      </c>
      <c r="C63" s="44">
        <v>202000048</v>
      </c>
      <c r="D63" s="44">
        <v>10110</v>
      </c>
      <c r="E63" s="45">
        <v>43833</v>
      </c>
      <c r="F63" s="45">
        <v>43951</v>
      </c>
      <c r="G63" s="44" t="s">
        <v>643</v>
      </c>
      <c r="H63" s="44">
        <v>4.2571000000000003</v>
      </c>
      <c r="I63" s="46">
        <v>665.1</v>
      </c>
      <c r="J63" s="46">
        <v>2831.3972100000005</v>
      </c>
      <c r="K63" s="44">
        <v>701</v>
      </c>
      <c r="L63" s="44" t="s">
        <v>646</v>
      </c>
    </row>
    <row r="64" spans="2:12" ht="18.5" x14ac:dyDescent="0.45">
      <c r="B64" s="44" t="s">
        <v>645</v>
      </c>
      <c r="C64" s="44">
        <v>202000047</v>
      </c>
      <c r="D64" s="44">
        <v>10110</v>
      </c>
      <c r="E64" s="45">
        <v>43833</v>
      </c>
      <c r="F64" s="45">
        <v>43951</v>
      </c>
      <c r="G64" s="44" t="s">
        <v>643</v>
      </c>
      <c r="H64" s="44">
        <v>4.2571000000000003</v>
      </c>
      <c r="I64" s="46">
        <v>225.4</v>
      </c>
      <c r="J64" s="46">
        <v>959.55034000000012</v>
      </c>
      <c r="K64" s="44">
        <v>701</v>
      </c>
      <c r="L64" s="44" t="s">
        <v>646</v>
      </c>
    </row>
    <row r="65" spans="2:12" ht="18.5" x14ac:dyDescent="0.45">
      <c r="B65" s="44" t="s">
        <v>645</v>
      </c>
      <c r="C65" s="44">
        <v>202000049</v>
      </c>
      <c r="D65" s="44">
        <v>10110</v>
      </c>
      <c r="E65" s="45">
        <v>43833</v>
      </c>
      <c r="F65" s="45">
        <v>43951</v>
      </c>
      <c r="G65" s="44" t="s">
        <v>643</v>
      </c>
      <c r="H65" s="44">
        <v>4.2571000000000003</v>
      </c>
      <c r="I65" s="46">
        <v>535.91999999999996</v>
      </c>
      <c r="J65" s="46">
        <v>2281.4650320000001</v>
      </c>
      <c r="K65" s="44">
        <v>701</v>
      </c>
      <c r="L65" s="44" t="s">
        <v>646</v>
      </c>
    </row>
    <row r="66" spans="2:12" ht="18.5" x14ac:dyDescent="0.45">
      <c r="B66" s="44" t="s">
        <v>645</v>
      </c>
      <c r="C66" s="44">
        <v>202000046</v>
      </c>
      <c r="D66" s="44">
        <v>10110</v>
      </c>
      <c r="E66" s="45">
        <v>43833</v>
      </c>
      <c r="F66" s="45">
        <v>43951</v>
      </c>
      <c r="G66" s="44" t="s">
        <v>643</v>
      </c>
      <c r="H66" s="44">
        <v>4.2571000000000003</v>
      </c>
      <c r="I66" s="46">
        <v>2160.02</v>
      </c>
      <c r="J66" s="46">
        <v>9195.4211420000011</v>
      </c>
      <c r="K66" s="44">
        <v>701</v>
      </c>
      <c r="L66" s="44" t="s">
        <v>646</v>
      </c>
    </row>
    <row r="67" spans="2:12" ht="18.5" x14ac:dyDescent="0.45">
      <c r="B67" s="44" t="s">
        <v>645</v>
      </c>
      <c r="C67" s="44">
        <v>202000042</v>
      </c>
      <c r="D67" s="44">
        <v>10108</v>
      </c>
      <c r="E67" s="45">
        <v>43833</v>
      </c>
      <c r="F67" s="45">
        <v>43951</v>
      </c>
      <c r="G67" s="44" t="s">
        <v>643</v>
      </c>
      <c r="H67" s="44">
        <v>4.2571000000000003</v>
      </c>
      <c r="I67" s="46">
        <v>225.4</v>
      </c>
      <c r="J67" s="46">
        <v>959.55034000000012</v>
      </c>
      <c r="K67" s="44">
        <v>701</v>
      </c>
      <c r="L67" s="44" t="s">
        <v>646</v>
      </c>
    </row>
    <row r="68" spans="2:12" ht="18.5" x14ac:dyDescent="0.45">
      <c r="B68" s="44" t="s">
        <v>645</v>
      </c>
      <c r="C68" s="44">
        <v>202000037</v>
      </c>
      <c r="D68" s="44">
        <v>10108</v>
      </c>
      <c r="E68" s="45">
        <v>43833</v>
      </c>
      <c r="F68" s="45">
        <v>43951</v>
      </c>
      <c r="G68" s="44" t="s">
        <v>643</v>
      </c>
      <c r="H68" s="44">
        <v>4.2571000000000003</v>
      </c>
      <c r="I68" s="46">
        <v>424.5</v>
      </c>
      <c r="J68" s="46">
        <v>1807.1389500000002</v>
      </c>
      <c r="K68" s="44">
        <v>701</v>
      </c>
      <c r="L68" s="44" t="s">
        <v>646</v>
      </c>
    </row>
    <row r="69" spans="2:12" ht="18.5" x14ac:dyDescent="0.45">
      <c r="B69" s="44" t="s">
        <v>645</v>
      </c>
      <c r="C69" s="44">
        <v>202000050</v>
      </c>
      <c r="D69" s="44">
        <v>10110</v>
      </c>
      <c r="E69" s="45">
        <v>43833</v>
      </c>
      <c r="F69" s="45">
        <v>43951</v>
      </c>
      <c r="G69" s="44" t="s">
        <v>643</v>
      </c>
      <c r="H69" s="44">
        <v>4.2571000000000003</v>
      </c>
      <c r="I69" s="46">
        <v>2120.6999999999998</v>
      </c>
      <c r="J69" s="46">
        <v>9028.03197</v>
      </c>
      <c r="K69" s="44">
        <v>701</v>
      </c>
      <c r="L69" s="44" t="s">
        <v>646</v>
      </c>
    </row>
    <row r="70" spans="2:12" ht="18.5" x14ac:dyDescent="0.45">
      <c r="B70" s="44" t="s">
        <v>645</v>
      </c>
      <c r="C70" s="44">
        <v>202000080</v>
      </c>
      <c r="D70" s="44">
        <v>10110</v>
      </c>
      <c r="E70" s="45">
        <v>43837</v>
      </c>
      <c r="F70" s="45">
        <v>43951</v>
      </c>
      <c r="G70" s="44" t="s">
        <v>643</v>
      </c>
      <c r="H70" s="44">
        <v>4.2568999999999999</v>
      </c>
      <c r="I70" s="46">
        <v>623</v>
      </c>
      <c r="J70" s="46">
        <v>2652.0486999999998</v>
      </c>
      <c r="K70" s="44">
        <v>701</v>
      </c>
      <c r="L70" s="44" t="s">
        <v>646</v>
      </c>
    </row>
    <row r="71" spans="2:12" ht="18.5" x14ac:dyDescent="0.45">
      <c r="B71" s="44" t="s">
        <v>645</v>
      </c>
      <c r="C71" s="44">
        <v>202000078</v>
      </c>
      <c r="D71" s="44">
        <v>10110</v>
      </c>
      <c r="E71" s="45">
        <v>43837</v>
      </c>
      <c r="F71" s="45">
        <v>43951</v>
      </c>
      <c r="G71" s="44" t="s">
        <v>643</v>
      </c>
      <c r="H71" s="44">
        <v>4.2568999999999999</v>
      </c>
      <c r="I71" s="46">
        <v>1845.6</v>
      </c>
      <c r="J71" s="46">
        <v>7856.5346399999999</v>
      </c>
      <c r="K71" s="44">
        <v>701</v>
      </c>
      <c r="L71" s="44" t="s">
        <v>646</v>
      </c>
    </row>
    <row r="72" spans="2:12" ht="18.5" x14ac:dyDescent="0.45">
      <c r="B72" s="44" t="s">
        <v>645</v>
      </c>
      <c r="C72" s="44">
        <v>202000084</v>
      </c>
      <c r="D72" s="44">
        <v>10110</v>
      </c>
      <c r="E72" s="45">
        <v>43837</v>
      </c>
      <c r="F72" s="45">
        <v>43951</v>
      </c>
      <c r="G72" s="44" t="s">
        <v>643</v>
      </c>
      <c r="H72" s="44">
        <v>4.2568999999999999</v>
      </c>
      <c r="I72" s="46">
        <v>1651.78</v>
      </c>
      <c r="J72" s="46">
        <v>7031.4622819999995</v>
      </c>
      <c r="K72" s="44">
        <v>701</v>
      </c>
      <c r="L72" s="44" t="s">
        <v>646</v>
      </c>
    </row>
    <row r="73" spans="2:12" ht="18.5" x14ac:dyDescent="0.45">
      <c r="B73" s="44" t="s">
        <v>645</v>
      </c>
      <c r="C73" s="44">
        <v>202000079</v>
      </c>
      <c r="D73" s="44">
        <v>10110</v>
      </c>
      <c r="E73" s="45">
        <v>43837</v>
      </c>
      <c r="F73" s="45">
        <v>43951</v>
      </c>
      <c r="G73" s="44" t="s">
        <v>643</v>
      </c>
      <c r="H73" s="44">
        <v>4.2568999999999999</v>
      </c>
      <c r="I73" s="46">
        <v>831</v>
      </c>
      <c r="J73" s="46">
        <v>3537.4838999999997</v>
      </c>
      <c r="K73" s="44">
        <v>701</v>
      </c>
      <c r="L73" s="44" t="s">
        <v>646</v>
      </c>
    </row>
    <row r="74" spans="2:12" ht="18.5" x14ac:dyDescent="0.45">
      <c r="B74" s="44" t="s">
        <v>645</v>
      </c>
      <c r="C74" s="44">
        <v>202000077</v>
      </c>
      <c r="D74" s="44">
        <v>10110</v>
      </c>
      <c r="E74" s="45">
        <v>43837</v>
      </c>
      <c r="F74" s="45">
        <v>43951</v>
      </c>
      <c r="G74" s="44" t="s">
        <v>643</v>
      </c>
      <c r="H74" s="44">
        <v>4.2568999999999999</v>
      </c>
      <c r="I74" s="46">
        <v>1780.07</v>
      </c>
      <c r="J74" s="46">
        <v>7577.5799829999996</v>
      </c>
      <c r="K74" s="44">
        <v>701</v>
      </c>
      <c r="L74" s="44" t="s">
        <v>646</v>
      </c>
    </row>
    <row r="75" spans="2:12" ht="18.5" x14ac:dyDescent="0.45">
      <c r="B75" s="44" t="s">
        <v>645</v>
      </c>
      <c r="C75" s="44">
        <v>202000119</v>
      </c>
      <c r="D75" s="44">
        <v>10110</v>
      </c>
      <c r="E75" s="45">
        <v>43838</v>
      </c>
      <c r="F75" s="45">
        <v>43951</v>
      </c>
      <c r="G75" s="44" t="s">
        <v>643</v>
      </c>
      <c r="H75" s="44">
        <v>4.2347000000000001</v>
      </c>
      <c r="I75" s="46">
        <v>2160.02</v>
      </c>
      <c r="J75" s="46">
        <v>9147.0366940000004</v>
      </c>
      <c r="K75" s="44">
        <v>701</v>
      </c>
      <c r="L75" s="44" t="s">
        <v>646</v>
      </c>
    </row>
    <row r="76" spans="2:12" ht="18.5" x14ac:dyDescent="0.45">
      <c r="B76" s="44" t="s">
        <v>645</v>
      </c>
      <c r="C76" s="44">
        <v>202000120</v>
      </c>
      <c r="D76" s="44">
        <v>10110</v>
      </c>
      <c r="E76" s="45">
        <v>43838</v>
      </c>
      <c r="F76" s="45">
        <v>43951</v>
      </c>
      <c r="G76" s="44" t="s">
        <v>643</v>
      </c>
      <c r="H76" s="44">
        <v>4.2347000000000001</v>
      </c>
      <c r="I76" s="46">
        <v>486</v>
      </c>
      <c r="J76" s="46">
        <v>2058.0642000000003</v>
      </c>
      <c r="K76" s="44">
        <v>701</v>
      </c>
      <c r="L76" s="44" t="s">
        <v>646</v>
      </c>
    </row>
    <row r="77" spans="2:12" ht="18.5" x14ac:dyDescent="0.45">
      <c r="B77" s="44" t="s">
        <v>645</v>
      </c>
      <c r="C77" s="44">
        <v>202000121</v>
      </c>
      <c r="D77" s="44">
        <v>10110</v>
      </c>
      <c r="E77" s="45">
        <v>43838</v>
      </c>
      <c r="F77" s="45">
        <v>43951</v>
      </c>
      <c r="G77" s="44" t="s">
        <v>643</v>
      </c>
      <c r="H77" s="44">
        <v>4.2347000000000001</v>
      </c>
      <c r="I77" s="46">
        <v>1211.4000000000001</v>
      </c>
      <c r="J77" s="46">
        <v>5129.9155800000008</v>
      </c>
      <c r="K77" s="44">
        <v>701</v>
      </c>
      <c r="L77" s="44" t="s">
        <v>646</v>
      </c>
    </row>
    <row r="78" spans="2:12" ht="18.5" x14ac:dyDescent="0.45">
      <c r="B78" s="44" t="s">
        <v>645</v>
      </c>
      <c r="C78" s="44">
        <v>202000166</v>
      </c>
      <c r="D78" s="44">
        <v>10110</v>
      </c>
      <c r="E78" s="45">
        <v>43839</v>
      </c>
      <c r="F78" s="45">
        <v>43951</v>
      </c>
      <c r="G78" s="44" t="s">
        <v>643</v>
      </c>
      <c r="H78" s="44">
        <v>4.2465000000000002</v>
      </c>
      <c r="I78" s="46">
        <v>2363.1999999999998</v>
      </c>
      <c r="J78" s="46">
        <v>10035.328799999999</v>
      </c>
      <c r="K78" s="44">
        <v>701</v>
      </c>
      <c r="L78" s="44" t="s">
        <v>646</v>
      </c>
    </row>
    <row r="79" spans="2:12" ht="18.5" x14ac:dyDescent="0.45">
      <c r="B79" s="44" t="s">
        <v>645</v>
      </c>
      <c r="C79" s="44">
        <v>202000165</v>
      </c>
      <c r="D79" s="44">
        <v>10110</v>
      </c>
      <c r="E79" s="45">
        <v>43839</v>
      </c>
      <c r="F79" s="45">
        <v>43951</v>
      </c>
      <c r="G79" s="44" t="s">
        <v>643</v>
      </c>
      <c r="H79" s="44">
        <v>4.2465000000000002</v>
      </c>
      <c r="I79" s="46">
        <v>2660.4</v>
      </c>
      <c r="J79" s="46">
        <v>11297.3886</v>
      </c>
      <c r="K79" s="44">
        <v>701</v>
      </c>
      <c r="L79" s="44" t="s">
        <v>646</v>
      </c>
    </row>
    <row r="80" spans="2:12" ht="18.5" x14ac:dyDescent="0.45">
      <c r="B80" s="44" t="s">
        <v>645</v>
      </c>
      <c r="C80" s="44">
        <v>202000138</v>
      </c>
      <c r="D80" s="44">
        <v>10110</v>
      </c>
      <c r="E80" s="45">
        <v>43839</v>
      </c>
      <c r="F80" s="45">
        <v>43951</v>
      </c>
      <c r="G80" s="44" t="s">
        <v>643</v>
      </c>
      <c r="H80" s="44">
        <v>4.2465000000000002</v>
      </c>
      <c r="I80" s="46">
        <v>889.42</v>
      </c>
      <c r="J80" s="46">
        <v>3776.9220300000002</v>
      </c>
      <c r="K80" s="44">
        <v>701</v>
      </c>
      <c r="L80" s="44" t="s">
        <v>646</v>
      </c>
    </row>
    <row r="81" spans="2:12" ht="18.5" x14ac:dyDescent="0.45">
      <c r="B81" s="44" t="s">
        <v>645</v>
      </c>
      <c r="C81" s="44">
        <v>202000201</v>
      </c>
      <c r="D81" s="44">
        <v>10110</v>
      </c>
      <c r="E81" s="45">
        <v>43840</v>
      </c>
      <c r="F81" s="45">
        <v>43951</v>
      </c>
      <c r="G81" s="44" t="s">
        <v>643</v>
      </c>
      <c r="H81" s="44">
        <v>4.2458999999999998</v>
      </c>
      <c r="I81" s="46">
        <v>369</v>
      </c>
      <c r="J81" s="46">
        <v>1566.7370999999998</v>
      </c>
      <c r="K81" s="44">
        <v>701</v>
      </c>
      <c r="L81" s="44" t="s">
        <v>646</v>
      </c>
    </row>
    <row r="82" spans="2:12" ht="18.5" x14ac:dyDescent="0.45">
      <c r="B82" s="44" t="s">
        <v>645</v>
      </c>
      <c r="C82" s="44">
        <v>202000197</v>
      </c>
      <c r="D82" s="44">
        <v>10110</v>
      </c>
      <c r="E82" s="45">
        <v>43840</v>
      </c>
      <c r="F82" s="45">
        <v>43951</v>
      </c>
      <c r="G82" s="44" t="s">
        <v>643</v>
      </c>
      <c r="H82" s="44">
        <v>4.2458999999999998</v>
      </c>
      <c r="I82" s="46">
        <v>2120.6999999999998</v>
      </c>
      <c r="J82" s="46">
        <v>9004.2801299999992</v>
      </c>
      <c r="K82" s="44">
        <v>701</v>
      </c>
      <c r="L82" s="44" t="s">
        <v>646</v>
      </c>
    </row>
    <row r="83" spans="2:12" ht="18.5" x14ac:dyDescent="0.45">
      <c r="B83" s="44" t="s">
        <v>645</v>
      </c>
      <c r="C83" s="44">
        <v>202000202</v>
      </c>
      <c r="D83" s="44">
        <v>10110</v>
      </c>
      <c r="E83" s="45">
        <v>43840</v>
      </c>
      <c r="F83" s="45">
        <v>43951</v>
      </c>
      <c r="G83" s="44" t="s">
        <v>643</v>
      </c>
      <c r="H83" s="44">
        <v>4.2458999999999998</v>
      </c>
      <c r="I83" s="46">
        <v>280.5</v>
      </c>
      <c r="J83" s="46">
        <v>1190.97495</v>
      </c>
      <c r="K83" s="44">
        <v>701</v>
      </c>
      <c r="L83" s="44" t="s">
        <v>646</v>
      </c>
    </row>
    <row r="84" spans="2:12" ht="18.5" x14ac:dyDescent="0.45">
      <c r="B84" s="44" t="s">
        <v>645</v>
      </c>
      <c r="C84" s="44">
        <v>202000195</v>
      </c>
      <c r="D84" s="44">
        <v>10110</v>
      </c>
      <c r="E84" s="45">
        <v>43840</v>
      </c>
      <c r="F84" s="45">
        <v>43951</v>
      </c>
      <c r="G84" s="44" t="s">
        <v>643</v>
      </c>
      <c r="H84" s="44">
        <v>4.2458999999999998</v>
      </c>
      <c r="I84" s="46">
        <v>623</v>
      </c>
      <c r="J84" s="46">
        <v>2645.1956999999998</v>
      </c>
      <c r="K84" s="44">
        <v>701</v>
      </c>
      <c r="L84" s="44" t="s">
        <v>646</v>
      </c>
    </row>
    <row r="85" spans="2:12" ht="18.5" x14ac:dyDescent="0.45">
      <c r="B85" s="44" t="s">
        <v>645</v>
      </c>
      <c r="C85" s="44">
        <v>202000196</v>
      </c>
      <c r="D85" s="44">
        <v>10110</v>
      </c>
      <c r="E85" s="45">
        <v>43840</v>
      </c>
      <c r="F85" s="45">
        <v>43951</v>
      </c>
      <c r="G85" s="44" t="s">
        <v>643</v>
      </c>
      <c r="H85" s="44">
        <v>4.2458999999999998</v>
      </c>
      <c r="I85" s="46">
        <v>2120.6999999999998</v>
      </c>
      <c r="J85" s="46">
        <v>9004.2801299999992</v>
      </c>
      <c r="K85" s="44">
        <v>701</v>
      </c>
      <c r="L85" s="44" t="s">
        <v>646</v>
      </c>
    </row>
    <row r="86" spans="2:12" ht="18.5" x14ac:dyDescent="0.45">
      <c r="B86" s="44" t="s">
        <v>645</v>
      </c>
      <c r="C86" s="44">
        <v>202000199</v>
      </c>
      <c r="D86" s="44">
        <v>10110</v>
      </c>
      <c r="E86" s="45">
        <v>43840</v>
      </c>
      <c r="F86" s="45">
        <v>43951</v>
      </c>
      <c r="G86" s="44" t="s">
        <v>643</v>
      </c>
      <c r="H86" s="44">
        <v>4.2458999999999998</v>
      </c>
      <c r="I86" s="46">
        <v>389.76</v>
      </c>
      <c r="J86" s="46">
        <v>1654.8819839999999</v>
      </c>
      <c r="K86" s="44">
        <v>701</v>
      </c>
      <c r="L86" s="44" t="s">
        <v>646</v>
      </c>
    </row>
    <row r="87" spans="2:12" ht="18.5" x14ac:dyDescent="0.45">
      <c r="B87" s="44" t="s">
        <v>645</v>
      </c>
      <c r="C87" s="44">
        <v>202000200</v>
      </c>
      <c r="D87" s="44">
        <v>10110</v>
      </c>
      <c r="E87" s="45">
        <v>43840</v>
      </c>
      <c r="F87" s="45">
        <v>43951</v>
      </c>
      <c r="G87" s="44" t="s">
        <v>643</v>
      </c>
      <c r="H87" s="44">
        <v>4.2458999999999998</v>
      </c>
      <c r="I87" s="46">
        <v>974.4</v>
      </c>
      <c r="J87" s="46">
        <v>4137.20496</v>
      </c>
      <c r="K87" s="44">
        <v>701</v>
      </c>
      <c r="L87" s="44" t="s">
        <v>646</v>
      </c>
    </row>
    <row r="88" spans="2:12" ht="18.5" x14ac:dyDescent="0.45">
      <c r="B88" s="44" t="s">
        <v>645</v>
      </c>
      <c r="C88" s="44">
        <v>202000184</v>
      </c>
      <c r="D88" s="44">
        <v>11051</v>
      </c>
      <c r="E88" s="45">
        <v>43840</v>
      </c>
      <c r="F88" s="45">
        <v>43861</v>
      </c>
      <c r="G88" s="44" t="s">
        <v>643</v>
      </c>
      <c r="H88" s="44">
        <v>4.2458999999999998</v>
      </c>
      <c r="I88" s="46">
        <v>104.8</v>
      </c>
      <c r="J88" s="46">
        <v>444.97031999999996</v>
      </c>
      <c r="K88" s="44">
        <v>701</v>
      </c>
      <c r="L88" s="44" t="s">
        <v>646</v>
      </c>
    </row>
    <row r="89" spans="2:12" ht="18.5" x14ac:dyDescent="0.45">
      <c r="B89" s="44" t="s">
        <v>645</v>
      </c>
      <c r="C89" s="44">
        <v>202000260</v>
      </c>
      <c r="D89" s="44">
        <v>10110</v>
      </c>
      <c r="E89" s="45">
        <v>43844</v>
      </c>
      <c r="F89" s="45">
        <v>43951</v>
      </c>
      <c r="G89" s="44" t="s">
        <v>643</v>
      </c>
      <c r="H89" s="44">
        <v>4.2352999999999996</v>
      </c>
      <c r="I89" s="46">
        <v>753.9</v>
      </c>
      <c r="J89" s="46">
        <v>3192.9926699999996</v>
      </c>
      <c r="K89" s="44">
        <v>701</v>
      </c>
      <c r="L89" s="44" t="s">
        <v>646</v>
      </c>
    </row>
    <row r="90" spans="2:12" ht="18.5" x14ac:dyDescent="0.45">
      <c r="B90" s="44" t="s">
        <v>645</v>
      </c>
      <c r="C90" s="44">
        <v>202000262</v>
      </c>
      <c r="D90" s="44">
        <v>10110</v>
      </c>
      <c r="E90" s="45">
        <v>43844</v>
      </c>
      <c r="F90" s="45">
        <v>43951</v>
      </c>
      <c r="G90" s="44" t="s">
        <v>643</v>
      </c>
      <c r="H90" s="44">
        <v>4.2352999999999996</v>
      </c>
      <c r="I90" s="46">
        <v>1662.75</v>
      </c>
      <c r="J90" s="46">
        <v>7042.2450749999998</v>
      </c>
      <c r="K90" s="44">
        <v>701</v>
      </c>
      <c r="L90" s="44" t="s">
        <v>646</v>
      </c>
    </row>
    <row r="91" spans="2:12" ht="18.5" x14ac:dyDescent="0.45">
      <c r="B91" s="44" t="s">
        <v>645</v>
      </c>
      <c r="C91" s="44">
        <v>202000263</v>
      </c>
      <c r="D91" s="44">
        <v>10110</v>
      </c>
      <c r="E91" s="45">
        <v>43844</v>
      </c>
      <c r="F91" s="45">
        <v>43951</v>
      </c>
      <c r="G91" s="44" t="s">
        <v>643</v>
      </c>
      <c r="H91" s="44">
        <v>4.2352999999999996</v>
      </c>
      <c r="I91" s="46">
        <v>872.3</v>
      </c>
      <c r="J91" s="46">
        <v>3694.4521899999995</v>
      </c>
      <c r="K91" s="44">
        <v>701</v>
      </c>
      <c r="L91" s="44" t="s">
        <v>646</v>
      </c>
    </row>
    <row r="92" spans="2:12" ht="18.5" x14ac:dyDescent="0.45">
      <c r="B92" s="44" t="s">
        <v>645</v>
      </c>
      <c r="C92" s="44">
        <v>202000251</v>
      </c>
      <c r="D92" s="44">
        <v>10108</v>
      </c>
      <c r="E92" s="45">
        <v>43844</v>
      </c>
      <c r="F92" s="45">
        <v>43951</v>
      </c>
      <c r="G92" s="44" t="s">
        <v>643</v>
      </c>
      <c r="H92" s="44">
        <v>4.2352999999999996</v>
      </c>
      <c r="I92" s="46">
        <v>2115</v>
      </c>
      <c r="J92" s="46">
        <v>8957.6594999999998</v>
      </c>
      <c r="K92" s="44">
        <v>701</v>
      </c>
      <c r="L92" s="44" t="s">
        <v>646</v>
      </c>
    </row>
    <row r="93" spans="2:12" ht="18.5" x14ac:dyDescent="0.45">
      <c r="B93" s="44" t="s">
        <v>645</v>
      </c>
      <c r="C93" s="44">
        <v>202000264</v>
      </c>
      <c r="D93" s="44">
        <v>10110</v>
      </c>
      <c r="E93" s="45">
        <v>43844</v>
      </c>
      <c r="F93" s="45">
        <v>43951</v>
      </c>
      <c r="G93" s="44" t="s">
        <v>643</v>
      </c>
      <c r="H93" s="44">
        <v>4.2352999999999996</v>
      </c>
      <c r="I93" s="46">
        <v>2394.36</v>
      </c>
      <c r="J93" s="46">
        <v>10140.832908</v>
      </c>
      <c r="K93" s="44">
        <v>701</v>
      </c>
      <c r="L93" s="44" t="s">
        <v>646</v>
      </c>
    </row>
    <row r="94" spans="2:12" ht="18.5" x14ac:dyDescent="0.45">
      <c r="B94" s="44" t="s">
        <v>645</v>
      </c>
      <c r="C94" s="44">
        <v>202000265</v>
      </c>
      <c r="D94" s="44">
        <v>10110</v>
      </c>
      <c r="E94" s="45">
        <v>43844</v>
      </c>
      <c r="F94" s="45">
        <v>43951</v>
      </c>
      <c r="G94" s="44" t="s">
        <v>643</v>
      </c>
      <c r="H94" s="44">
        <v>4.2352999999999996</v>
      </c>
      <c r="I94" s="46">
        <v>2604.73</v>
      </c>
      <c r="J94" s="46">
        <v>11031.812968999999</v>
      </c>
      <c r="K94" s="44">
        <v>701</v>
      </c>
      <c r="L94" s="44" t="s">
        <v>646</v>
      </c>
    </row>
    <row r="95" spans="2:12" ht="18.5" x14ac:dyDescent="0.45">
      <c r="B95" s="44" t="s">
        <v>645</v>
      </c>
      <c r="C95" s="44">
        <v>202000253</v>
      </c>
      <c r="D95" s="44">
        <v>10110</v>
      </c>
      <c r="E95" s="45">
        <v>43844</v>
      </c>
      <c r="F95" s="45">
        <v>43951</v>
      </c>
      <c r="G95" s="44" t="s">
        <v>643</v>
      </c>
      <c r="H95" s="44">
        <v>4.2352999999999996</v>
      </c>
      <c r="I95" s="46">
        <v>93.5</v>
      </c>
      <c r="J95" s="46">
        <v>396.00054999999998</v>
      </c>
      <c r="K95" s="44">
        <v>701</v>
      </c>
      <c r="L95" s="44" t="s">
        <v>646</v>
      </c>
    </row>
    <row r="96" spans="2:12" ht="18.5" x14ac:dyDescent="0.45">
      <c r="B96" s="44" t="s">
        <v>645</v>
      </c>
      <c r="C96" s="44">
        <v>202000257</v>
      </c>
      <c r="D96" s="44">
        <v>10110</v>
      </c>
      <c r="E96" s="45">
        <v>43844</v>
      </c>
      <c r="F96" s="45">
        <v>43951</v>
      </c>
      <c r="G96" s="44" t="s">
        <v>643</v>
      </c>
      <c r="H96" s="44">
        <v>4.2352999999999996</v>
      </c>
      <c r="I96" s="46">
        <v>225.4</v>
      </c>
      <c r="J96" s="46">
        <v>954.63661999999999</v>
      </c>
      <c r="K96" s="44">
        <v>701</v>
      </c>
      <c r="L96" s="44" t="s">
        <v>646</v>
      </c>
    </row>
    <row r="97" spans="2:12" ht="18.5" x14ac:dyDescent="0.45">
      <c r="B97" s="44" t="s">
        <v>645</v>
      </c>
      <c r="C97" s="44">
        <v>202000256</v>
      </c>
      <c r="D97" s="44">
        <v>10110</v>
      </c>
      <c r="E97" s="45">
        <v>43844</v>
      </c>
      <c r="F97" s="45">
        <v>43951</v>
      </c>
      <c r="G97" s="44" t="s">
        <v>643</v>
      </c>
      <c r="H97" s="44">
        <v>4.2352999999999996</v>
      </c>
      <c r="I97" s="46">
        <v>753.9</v>
      </c>
      <c r="J97" s="46">
        <v>3192.9926699999996</v>
      </c>
      <c r="K97" s="44">
        <v>701</v>
      </c>
      <c r="L97" s="44" t="s">
        <v>646</v>
      </c>
    </row>
    <row r="98" spans="2:12" ht="18.5" x14ac:dyDescent="0.45">
      <c r="B98" s="44" t="s">
        <v>645</v>
      </c>
      <c r="C98" s="44">
        <v>202000255</v>
      </c>
      <c r="D98" s="44">
        <v>10110</v>
      </c>
      <c r="E98" s="45">
        <v>43844</v>
      </c>
      <c r="F98" s="45">
        <v>43951</v>
      </c>
      <c r="G98" s="44" t="s">
        <v>643</v>
      </c>
      <c r="H98" s="44">
        <v>4.2352999999999996</v>
      </c>
      <c r="I98" s="46">
        <v>486</v>
      </c>
      <c r="J98" s="46">
        <v>2058.3557999999998</v>
      </c>
      <c r="K98" s="44">
        <v>701</v>
      </c>
      <c r="L98" s="44" t="s">
        <v>646</v>
      </c>
    </row>
    <row r="99" spans="2:12" ht="18.5" x14ac:dyDescent="0.45">
      <c r="B99" s="44" t="s">
        <v>645</v>
      </c>
      <c r="C99" s="44">
        <v>202000261</v>
      </c>
      <c r="D99" s="44">
        <v>10110</v>
      </c>
      <c r="E99" s="45">
        <v>43844</v>
      </c>
      <c r="F99" s="45">
        <v>43951</v>
      </c>
      <c r="G99" s="44" t="s">
        <v>643</v>
      </c>
      <c r="H99" s="44">
        <v>4.2352999999999996</v>
      </c>
      <c r="I99" s="46">
        <v>762.36</v>
      </c>
      <c r="J99" s="46">
        <v>3228.8233079999995</v>
      </c>
      <c r="K99" s="44">
        <v>701</v>
      </c>
      <c r="L99" s="44" t="s">
        <v>646</v>
      </c>
    </row>
    <row r="100" spans="2:12" ht="18.5" x14ac:dyDescent="0.45">
      <c r="B100" s="44" t="s">
        <v>645</v>
      </c>
      <c r="C100" s="44">
        <v>202000239</v>
      </c>
      <c r="D100" s="44">
        <v>10902</v>
      </c>
      <c r="E100" s="45">
        <v>43844</v>
      </c>
      <c r="F100" s="45">
        <v>43919</v>
      </c>
      <c r="G100" s="44" t="s">
        <v>650</v>
      </c>
      <c r="H100" s="44">
        <v>3.8100999999999998</v>
      </c>
      <c r="I100" s="46">
        <v>1505.75</v>
      </c>
      <c r="J100" s="46">
        <v>5737.0580749999999</v>
      </c>
      <c r="K100" s="44">
        <v>701</v>
      </c>
      <c r="L100" s="44" t="s">
        <v>646</v>
      </c>
    </row>
    <row r="101" spans="2:12" ht="18.5" x14ac:dyDescent="0.45">
      <c r="B101" s="44" t="s">
        <v>645</v>
      </c>
      <c r="C101" s="44">
        <v>202000295</v>
      </c>
      <c r="D101" s="44">
        <v>10110</v>
      </c>
      <c r="E101" s="45">
        <v>43845</v>
      </c>
      <c r="F101" s="45">
        <v>43951</v>
      </c>
      <c r="G101" s="44" t="s">
        <v>643</v>
      </c>
      <c r="H101" s="44">
        <v>4.2323000000000004</v>
      </c>
      <c r="I101" s="46">
        <v>486</v>
      </c>
      <c r="J101" s="46">
        <v>2056.8978000000002</v>
      </c>
      <c r="K101" s="44">
        <v>701</v>
      </c>
      <c r="L101" s="44" t="s">
        <v>646</v>
      </c>
    </row>
    <row r="102" spans="2:12" ht="18.5" x14ac:dyDescent="0.45">
      <c r="B102" s="44" t="s">
        <v>645</v>
      </c>
      <c r="C102" s="44">
        <v>202000292</v>
      </c>
      <c r="D102" s="44">
        <v>10110</v>
      </c>
      <c r="E102" s="45">
        <v>43845</v>
      </c>
      <c r="F102" s="45">
        <v>43951</v>
      </c>
      <c r="G102" s="44" t="s">
        <v>643</v>
      </c>
      <c r="H102" s="44">
        <v>4.2323000000000004</v>
      </c>
      <c r="I102" s="46">
        <v>229.2</v>
      </c>
      <c r="J102" s="46">
        <v>970.04316000000006</v>
      </c>
      <c r="K102" s="44">
        <v>701</v>
      </c>
      <c r="L102" s="44" t="s">
        <v>646</v>
      </c>
    </row>
    <row r="103" spans="2:12" ht="18.5" x14ac:dyDescent="0.45">
      <c r="B103" s="44" t="s">
        <v>645</v>
      </c>
      <c r="C103" s="44">
        <v>202000293</v>
      </c>
      <c r="D103" s="44">
        <v>10110</v>
      </c>
      <c r="E103" s="45">
        <v>43845</v>
      </c>
      <c r="F103" s="45">
        <v>43951</v>
      </c>
      <c r="G103" s="44" t="s">
        <v>643</v>
      </c>
      <c r="H103" s="44">
        <v>4.2323000000000004</v>
      </c>
      <c r="I103" s="46">
        <v>212.1</v>
      </c>
      <c r="J103" s="46">
        <v>897.67083000000002</v>
      </c>
      <c r="K103" s="44">
        <v>701</v>
      </c>
      <c r="L103" s="44" t="s">
        <v>646</v>
      </c>
    </row>
    <row r="104" spans="2:12" ht="18.5" x14ac:dyDescent="0.45">
      <c r="B104" s="44" t="s">
        <v>645</v>
      </c>
      <c r="C104" s="44">
        <v>202000294</v>
      </c>
      <c r="D104" s="44">
        <v>10110</v>
      </c>
      <c r="E104" s="45">
        <v>43845</v>
      </c>
      <c r="F104" s="45">
        <v>43951</v>
      </c>
      <c r="G104" s="44" t="s">
        <v>643</v>
      </c>
      <c r="H104" s="44">
        <v>4.2323000000000004</v>
      </c>
      <c r="I104" s="46">
        <v>2067.8000000000002</v>
      </c>
      <c r="J104" s="46">
        <v>8751.5499400000008</v>
      </c>
      <c r="K104" s="44">
        <v>701</v>
      </c>
      <c r="L104" s="44" t="s">
        <v>646</v>
      </c>
    </row>
    <row r="105" spans="2:12" ht="18.5" x14ac:dyDescent="0.45">
      <c r="B105" s="44" t="s">
        <v>645</v>
      </c>
      <c r="C105" s="44">
        <v>202000296</v>
      </c>
      <c r="D105" s="44">
        <v>10110</v>
      </c>
      <c r="E105" s="45">
        <v>43845</v>
      </c>
      <c r="F105" s="45">
        <v>43951</v>
      </c>
      <c r="G105" s="44" t="s">
        <v>643</v>
      </c>
      <c r="H105" s="44">
        <v>4.2323000000000004</v>
      </c>
      <c r="I105" s="46">
        <v>623</v>
      </c>
      <c r="J105" s="46">
        <v>2636.7229000000002</v>
      </c>
      <c r="K105" s="44">
        <v>701</v>
      </c>
      <c r="L105" s="44" t="s">
        <v>646</v>
      </c>
    </row>
    <row r="106" spans="2:12" ht="18.5" x14ac:dyDescent="0.45">
      <c r="B106" s="44" t="s">
        <v>645</v>
      </c>
      <c r="C106" s="44">
        <v>202000284</v>
      </c>
      <c r="D106" s="44">
        <v>10110</v>
      </c>
      <c r="E106" s="45">
        <v>43845</v>
      </c>
      <c r="F106" s="45">
        <v>43951</v>
      </c>
      <c r="G106" s="44" t="s">
        <v>643</v>
      </c>
      <c r="H106" s="44">
        <v>4.2323000000000004</v>
      </c>
      <c r="I106" s="46">
        <v>849</v>
      </c>
      <c r="J106" s="46">
        <v>3593.2227000000003</v>
      </c>
      <c r="K106" s="44">
        <v>701</v>
      </c>
      <c r="L106" s="44" t="s">
        <v>646</v>
      </c>
    </row>
    <row r="107" spans="2:12" ht="18.5" x14ac:dyDescent="0.45">
      <c r="B107" s="44" t="s">
        <v>645</v>
      </c>
      <c r="C107" s="44">
        <v>202000322</v>
      </c>
      <c r="D107" s="44">
        <v>10110</v>
      </c>
      <c r="E107" s="45">
        <v>43846</v>
      </c>
      <c r="F107" s="45">
        <v>43951</v>
      </c>
      <c r="G107" s="44" t="s">
        <v>643</v>
      </c>
      <c r="H107" s="44">
        <v>4.2279</v>
      </c>
      <c r="I107" s="46">
        <v>1033.9000000000001</v>
      </c>
      <c r="J107" s="46">
        <v>4371.2258100000008</v>
      </c>
      <c r="K107" s="44">
        <v>701</v>
      </c>
      <c r="L107" s="44" t="s">
        <v>646</v>
      </c>
    </row>
    <row r="108" spans="2:12" ht="18.5" x14ac:dyDescent="0.45">
      <c r="B108" s="44" t="s">
        <v>645</v>
      </c>
      <c r="C108" s="44">
        <v>202000326</v>
      </c>
      <c r="D108" s="44">
        <v>10110</v>
      </c>
      <c r="E108" s="45">
        <v>43846</v>
      </c>
      <c r="F108" s="45">
        <v>43951</v>
      </c>
      <c r="G108" s="44" t="s">
        <v>643</v>
      </c>
      <c r="H108" s="44">
        <v>4.2279</v>
      </c>
      <c r="I108" s="46">
        <v>45.6</v>
      </c>
      <c r="J108" s="46">
        <v>192.79223999999999</v>
      </c>
      <c r="K108" s="44">
        <v>701</v>
      </c>
      <c r="L108" s="44" t="s">
        <v>646</v>
      </c>
    </row>
    <row r="109" spans="2:12" ht="18.5" x14ac:dyDescent="0.45">
      <c r="B109" s="44" t="s">
        <v>645</v>
      </c>
      <c r="C109" s="44">
        <v>202000325</v>
      </c>
      <c r="D109" s="44">
        <v>10110</v>
      </c>
      <c r="E109" s="45">
        <v>43846</v>
      </c>
      <c r="F109" s="45">
        <v>43951</v>
      </c>
      <c r="G109" s="44" t="s">
        <v>643</v>
      </c>
      <c r="H109" s="44">
        <v>4.2279</v>
      </c>
      <c r="I109" s="46">
        <v>415.5</v>
      </c>
      <c r="J109" s="46">
        <v>1756.69245</v>
      </c>
      <c r="K109" s="44">
        <v>701</v>
      </c>
      <c r="L109" s="44" t="s">
        <v>646</v>
      </c>
    </row>
    <row r="110" spans="2:12" ht="18.5" x14ac:dyDescent="0.45">
      <c r="B110" s="44" t="s">
        <v>645</v>
      </c>
      <c r="C110" s="44">
        <v>202000324</v>
      </c>
      <c r="D110" s="44">
        <v>10110</v>
      </c>
      <c r="E110" s="45">
        <v>43846</v>
      </c>
      <c r="F110" s="45">
        <v>43951</v>
      </c>
      <c r="G110" s="44" t="s">
        <v>643</v>
      </c>
      <c r="H110" s="44">
        <v>4.2279</v>
      </c>
      <c r="I110" s="46">
        <v>2660.4</v>
      </c>
      <c r="J110" s="46">
        <v>11247.90516</v>
      </c>
      <c r="K110" s="44">
        <v>701</v>
      </c>
      <c r="L110" s="44" t="s">
        <v>646</v>
      </c>
    </row>
    <row r="111" spans="2:12" ht="18.5" x14ac:dyDescent="0.45">
      <c r="B111" s="44" t="s">
        <v>645</v>
      </c>
      <c r="C111" s="44">
        <v>202000323</v>
      </c>
      <c r="D111" s="44">
        <v>10110</v>
      </c>
      <c r="E111" s="45">
        <v>43846</v>
      </c>
      <c r="F111" s="45">
        <v>43951</v>
      </c>
      <c r="G111" s="44" t="s">
        <v>643</v>
      </c>
      <c r="H111" s="44">
        <v>4.2279</v>
      </c>
      <c r="I111" s="46">
        <v>1207.07</v>
      </c>
      <c r="J111" s="46">
        <v>5103.3712529999993</v>
      </c>
      <c r="K111" s="44">
        <v>701</v>
      </c>
      <c r="L111" s="44" t="s">
        <v>646</v>
      </c>
    </row>
    <row r="112" spans="2:12" ht="18.5" x14ac:dyDescent="0.45">
      <c r="B112" s="44" t="s">
        <v>645</v>
      </c>
      <c r="C112" s="44">
        <v>202000321</v>
      </c>
      <c r="D112" s="44">
        <v>10110</v>
      </c>
      <c r="E112" s="45">
        <v>43846</v>
      </c>
      <c r="F112" s="45">
        <v>43951</v>
      </c>
      <c r="G112" s="44" t="s">
        <v>643</v>
      </c>
      <c r="H112" s="44">
        <v>4.2279</v>
      </c>
      <c r="I112" s="46">
        <v>2481.6</v>
      </c>
      <c r="J112" s="46">
        <v>10491.95664</v>
      </c>
      <c r="K112" s="44">
        <v>701</v>
      </c>
      <c r="L112" s="44" t="s">
        <v>646</v>
      </c>
    </row>
    <row r="113" spans="2:12" ht="18.5" x14ac:dyDescent="0.45">
      <c r="B113" s="44" t="s">
        <v>645</v>
      </c>
      <c r="C113" s="44">
        <v>202000346</v>
      </c>
      <c r="D113" s="44">
        <v>10038</v>
      </c>
      <c r="E113" s="45">
        <v>43847</v>
      </c>
      <c r="F113" s="45">
        <v>43937</v>
      </c>
      <c r="G113" s="44" t="s">
        <v>643</v>
      </c>
      <c r="H113" s="44">
        <v>4.2347999999999999</v>
      </c>
      <c r="I113" s="46">
        <v>3599.86</v>
      </c>
      <c r="J113" s="46">
        <v>15244.687128</v>
      </c>
      <c r="K113" s="44">
        <v>701</v>
      </c>
      <c r="L113" s="44" t="s">
        <v>646</v>
      </c>
    </row>
    <row r="114" spans="2:12" ht="18.5" x14ac:dyDescent="0.45">
      <c r="B114" s="44" t="s">
        <v>645</v>
      </c>
      <c r="C114" s="44">
        <v>202000343</v>
      </c>
      <c r="D114" s="44">
        <v>10108</v>
      </c>
      <c r="E114" s="45">
        <v>43847</v>
      </c>
      <c r="F114" s="45">
        <v>43951</v>
      </c>
      <c r="G114" s="44" t="s">
        <v>643</v>
      </c>
      <c r="H114" s="44">
        <v>4.2347999999999999</v>
      </c>
      <c r="I114" s="46">
        <v>976.4</v>
      </c>
      <c r="J114" s="46">
        <v>4134.8587200000002</v>
      </c>
      <c r="K114" s="44">
        <v>701</v>
      </c>
      <c r="L114" s="44" t="s">
        <v>646</v>
      </c>
    </row>
    <row r="115" spans="2:12" ht="18.5" x14ac:dyDescent="0.45">
      <c r="B115" s="44" t="s">
        <v>645</v>
      </c>
      <c r="C115" s="44">
        <v>202000344</v>
      </c>
      <c r="D115" s="44">
        <v>10108</v>
      </c>
      <c r="E115" s="45">
        <v>43847</v>
      </c>
      <c r="F115" s="45">
        <v>43951</v>
      </c>
      <c r="G115" s="44" t="s">
        <v>643</v>
      </c>
      <c r="H115" s="44">
        <v>4.2347999999999999</v>
      </c>
      <c r="I115" s="46">
        <v>23.1</v>
      </c>
      <c r="J115" s="46">
        <v>97.823880000000003</v>
      </c>
      <c r="K115" s="44">
        <v>701</v>
      </c>
      <c r="L115" s="44" t="s">
        <v>646</v>
      </c>
    </row>
    <row r="116" spans="2:12" ht="18.5" x14ac:dyDescent="0.45">
      <c r="B116" s="44" t="s">
        <v>645</v>
      </c>
      <c r="C116" s="44">
        <v>202000345</v>
      </c>
      <c r="D116" s="44">
        <v>10108</v>
      </c>
      <c r="E116" s="45">
        <v>43847</v>
      </c>
      <c r="F116" s="45">
        <v>43951</v>
      </c>
      <c r="G116" s="44" t="s">
        <v>643</v>
      </c>
      <c r="H116" s="44">
        <v>4.2347999999999999</v>
      </c>
      <c r="I116" s="46">
        <v>998.7</v>
      </c>
      <c r="J116" s="46">
        <v>4229.2947599999998</v>
      </c>
      <c r="K116" s="44">
        <v>701</v>
      </c>
      <c r="L116" s="44" t="s">
        <v>646</v>
      </c>
    </row>
    <row r="117" spans="2:12" ht="18.5" x14ac:dyDescent="0.45">
      <c r="B117" s="44" t="s">
        <v>645</v>
      </c>
      <c r="C117" s="44">
        <v>202000364</v>
      </c>
      <c r="D117" s="44">
        <v>10110</v>
      </c>
      <c r="E117" s="45">
        <v>43847</v>
      </c>
      <c r="F117" s="45">
        <v>43951</v>
      </c>
      <c r="G117" s="44" t="s">
        <v>643</v>
      </c>
      <c r="H117" s="44">
        <v>4.2347999999999999</v>
      </c>
      <c r="I117" s="46">
        <v>225.4</v>
      </c>
      <c r="J117" s="46">
        <v>954.52391999999998</v>
      </c>
      <c r="K117" s="44">
        <v>701</v>
      </c>
      <c r="L117" s="44" t="s">
        <v>646</v>
      </c>
    </row>
    <row r="118" spans="2:12" ht="18.5" x14ac:dyDescent="0.45">
      <c r="B118" s="44" t="s">
        <v>645</v>
      </c>
      <c r="C118" s="44">
        <v>202000365</v>
      </c>
      <c r="D118" s="44">
        <v>10110</v>
      </c>
      <c r="E118" s="45">
        <v>43847</v>
      </c>
      <c r="F118" s="45">
        <v>43951</v>
      </c>
      <c r="G118" s="44" t="s">
        <v>643</v>
      </c>
      <c r="H118" s="44">
        <v>4.2347999999999999</v>
      </c>
      <c r="I118" s="46">
        <v>154.56</v>
      </c>
      <c r="J118" s="46">
        <v>654.53068799999994</v>
      </c>
      <c r="K118" s="44">
        <v>701</v>
      </c>
      <c r="L118" s="44" t="s">
        <v>646</v>
      </c>
    </row>
    <row r="119" spans="2:12" ht="18.5" x14ac:dyDescent="0.45">
      <c r="B119" s="44" t="s">
        <v>645</v>
      </c>
      <c r="C119" s="44">
        <v>202000362</v>
      </c>
      <c r="D119" s="44">
        <v>10110</v>
      </c>
      <c r="E119" s="45">
        <v>43847</v>
      </c>
      <c r="F119" s="45">
        <v>43951</v>
      </c>
      <c r="G119" s="44" t="s">
        <v>643</v>
      </c>
      <c r="H119" s="44">
        <v>4.2347999999999999</v>
      </c>
      <c r="I119" s="46">
        <v>4777.5</v>
      </c>
      <c r="J119" s="46">
        <v>20231.756999999998</v>
      </c>
      <c r="K119" s="44">
        <v>701</v>
      </c>
      <c r="L119" s="44" t="s">
        <v>646</v>
      </c>
    </row>
    <row r="120" spans="2:12" ht="18.5" x14ac:dyDescent="0.45">
      <c r="B120" s="44" t="s">
        <v>645</v>
      </c>
      <c r="C120" s="44">
        <v>202000360</v>
      </c>
      <c r="D120" s="44">
        <v>10110</v>
      </c>
      <c r="E120" s="45">
        <v>43847</v>
      </c>
      <c r="F120" s="45">
        <v>43951</v>
      </c>
      <c r="G120" s="44" t="s">
        <v>643</v>
      </c>
      <c r="H120" s="44">
        <v>4.2347999999999999</v>
      </c>
      <c r="I120" s="46">
        <v>2481.6</v>
      </c>
      <c r="J120" s="46">
        <v>10509.079679999999</v>
      </c>
      <c r="K120" s="44">
        <v>701</v>
      </c>
      <c r="L120" s="44" t="s">
        <v>646</v>
      </c>
    </row>
    <row r="121" spans="2:12" ht="18.5" x14ac:dyDescent="0.45">
      <c r="B121" s="44" t="s">
        <v>645</v>
      </c>
      <c r="C121" s="44">
        <v>202000361</v>
      </c>
      <c r="D121" s="44">
        <v>10110</v>
      </c>
      <c r="E121" s="45">
        <v>43847</v>
      </c>
      <c r="F121" s="45">
        <v>43951</v>
      </c>
      <c r="G121" s="44" t="s">
        <v>643</v>
      </c>
      <c r="H121" s="44">
        <v>4.2347999999999999</v>
      </c>
      <c r="I121" s="46">
        <v>306.60000000000002</v>
      </c>
      <c r="J121" s="46">
        <v>1298.38968</v>
      </c>
      <c r="K121" s="44">
        <v>701</v>
      </c>
      <c r="L121" s="44" t="s">
        <v>646</v>
      </c>
    </row>
    <row r="122" spans="2:12" ht="18.5" x14ac:dyDescent="0.45">
      <c r="B122" s="44" t="s">
        <v>645</v>
      </c>
      <c r="C122" s="44">
        <v>202000348</v>
      </c>
      <c r="D122" s="44">
        <v>10110</v>
      </c>
      <c r="E122" s="45">
        <v>43847</v>
      </c>
      <c r="F122" s="45">
        <v>43951</v>
      </c>
      <c r="G122" s="44" t="s">
        <v>643</v>
      </c>
      <c r="H122" s="44">
        <v>4.2347999999999999</v>
      </c>
      <c r="I122" s="46">
        <v>4937.76</v>
      </c>
      <c r="J122" s="46">
        <v>20910.426048000001</v>
      </c>
      <c r="K122" s="44">
        <v>701</v>
      </c>
      <c r="L122" s="44" t="s">
        <v>646</v>
      </c>
    </row>
    <row r="123" spans="2:12" ht="18.5" x14ac:dyDescent="0.45">
      <c r="B123" s="44" t="s">
        <v>645</v>
      </c>
      <c r="C123" s="44">
        <v>202000363</v>
      </c>
      <c r="D123" s="44">
        <v>10110</v>
      </c>
      <c r="E123" s="45">
        <v>43847</v>
      </c>
      <c r="F123" s="45">
        <v>43951</v>
      </c>
      <c r="G123" s="44" t="s">
        <v>643</v>
      </c>
      <c r="H123" s="44">
        <v>4.2347999999999999</v>
      </c>
      <c r="I123" s="46">
        <v>1033.9000000000001</v>
      </c>
      <c r="J123" s="46">
        <v>4378.3597200000004</v>
      </c>
      <c r="K123" s="44">
        <v>701</v>
      </c>
      <c r="L123" s="44" t="s">
        <v>646</v>
      </c>
    </row>
    <row r="124" spans="2:12" ht="18.5" x14ac:dyDescent="0.45">
      <c r="B124" s="44" t="s">
        <v>645</v>
      </c>
      <c r="C124" s="44">
        <v>202000392</v>
      </c>
      <c r="D124" s="44">
        <v>10110</v>
      </c>
      <c r="E124" s="45">
        <v>43850</v>
      </c>
      <c r="F124" s="45">
        <v>43951</v>
      </c>
      <c r="G124" s="44" t="s">
        <v>643</v>
      </c>
      <c r="H124" s="44">
        <v>4.2343999999999999</v>
      </c>
      <c r="I124" s="46">
        <v>4777.5</v>
      </c>
      <c r="J124" s="46">
        <v>20229.846000000001</v>
      </c>
      <c r="K124" s="44">
        <v>701</v>
      </c>
      <c r="L124" s="44" t="s">
        <v>646</v>
      </c>
    </row>
    <row r="125" spans="2:12" ht="18.5" x14ac:dyDescent="0.45">
      <c r="B125" s="44" t="s">
        <v>645</v>
      </c>
      <c r="C125" s="44">
        <v>202000393</v>
      </c>
      <c r="D125" s="44">
        <v>10110</v>
      </c>
      <c r="E125" s="45">
        <v>43850</v>
      </c>
      <c r="F125" s="45">
        <v>43951</v>
      </c>
      <c r="G125" s="44" t="s">
        <v>643</v>
      </c>
      <c r="H125" s="44">
        <v>4.2343999999999999</v>
      </c>
      <c r="I125" s="46">
        <v>976.4</v>
      </c>
      <c r="J125" s="46">
        <v>4134.4681599999994</v>
      </c>
      <c r="K125" s="44">
        <v>701</v>
      </c>
      <c r="L125" s="44" t="s">
        <v>646</v>
      </c>
    </row>
    <row r="126" spans="2:12" ht="18.5" x14ac:dyDescent="0.45">
      <c r="B126" s="44" t="s">
        <v>645</v>
      </c>
      <c r="C126" s="44">
        <v>202000424</v>
      </c>
      <c r="D126" s="44">
        <v>10110</v>
      </c>
      <c r="E126" s="45">
        <v>43850</v>
      </c>
      <c r="F126" s="45">
        <v>43951</v>
      </c>
      <c r="G126" s="44" t="s">
        <v>643</v>
      </c>
      <c r="H126" s="44">
        <v>4.2343999999999999</v>
      </c>
      <c r="I126" s="46">
        <v>2128.3200000000002</v>
      </c>
      <c r="J126" s="46">
        <v>9012.1582080000007</v>
      </c>
      <c r="K126" s="44">
        <v>701</v>
      </c>
      <c r="L126" s="44" t="s">
        <v>646</v>
      </c>
    </row>
    <row r="127" spans="2:12" ht="18.5" x14ac:dyDescent="0.45">
      <c r="B127" s="44" t="s">
        <v>645</v>
      </c>
      <c r="C127" s="44">
        <v>202000422</v>
      </c>
      <c r="D127" s="44">
        <v>10110</v>
      </c>
      <c r="E127" s="45">
        <v>43850</v>
      </c>
      <c r="F127" s="45">
        <v>43951</v>
      </c>
      <c r="G127" s="44" t="s">
        <v>643</v>
      </c>
      <c r="H127" s="44">
        <v>4.2343999999999999</v>
      </c>
      <c r="I127" s="46">
        <v>2120.6999999999998</v>
      </c>
      <c r="J127" s="46">
        <v>8979.8920799999996</v>
      </c>
      <c r="K127" s="44">
        <v>701</v>
      </c>
      <c r="L127" s="44" t="s">
        <v>646</v>
      </c>
    </row>
    <row r="128" spans="2:12" ht="18.5" x14ac:dyDescent="0.45">
      <c r="B128" s="44" t="s">
        <v>645</v>
      </c>
      <c r="C128" s="44">
        <v>202000423</v>
      </c>
      <c r="D128" s="44">
        <v>10110</v>
      </c>
      <c r="E128" s="45">
        <v>43850</v>
      </c>
      <c r="F128" s="45">
        <v>43951</v>
      </c>
      <c r="G128" s="44" t="s">
        <v>643</v>
      </c>
      <c r="H128" s="44">
        <v>4.2343999999999999</v>
      </c>
      <c r="I128" s="46">
        <v>2541.1999999999998</v>
      </c>
      <c r="J128" s="46">
        <v>10760.457279999999</v>
      </c>
      <c r="K128" s="44">
        <v>701</v>
      </c>
      <c r="L128" s="44" t="s">
        <v>646</v>
      </c>
    </row>
    <row r="129" spans="2:12" ht="18.5" x14ac:dyDescent="0.45">
      <c r="B129" s="44" t="s">
        <v>645</v>
      </c>
      <c r="C129" s="44">
        <v>202000394</v>
      </c>
      <c r="D129" s="44">
        <v>10110</v>
      </c>
      <c r="E129" s="45">
        <v>43850</v>
      </c>
      <c r="F129" s="45">
        <v>43951</v>
      </c>
      <c r="G129" s="44" t="s">
        <v>643</v>
      </c>
      <c r="H129" s="44">
        <v>4.2343999999999999</v>
      </c>
      <c r="I129" s="46">
        <v>339</v>
      </c>
      <c r="J129" s="46">
        <v>1435.4616000000001</v>
      </c>
      <c r="K129" s="44">
        <v>701</v>
      </c>
      <c r="L129" s="44" t="s">
        <v>646</v>
      </c>
    </row>
    <row r="130" spans="2:12" ht="18.5" x14ac:dyDescent="0.45">
      <c r="B130" s="44" t="s">
        <v>645</v>
      </c>
      <c r="C130" s="44">
        <v>202000432</v>
      </c>
      <c r="D130" s="44">
        <v>10108</v>
      </c>
      <c r="E130" s="45">
        <v>43851</v>
      </c>
      <c r="F130" s="45">
        <v>43951</v>
      </c>
      <c r="G130" s="44" t="s">
        <v>643</v>
      </c>
      <c r="H130" s="44">
        <v>4.2446999999999999</v>
      </c>
      <c r="I130" s="46">
        <v>699</v>
      </c>
      <c r="J130" s="46">
        <v>2967.0452999999998</v>
      </c>
      <c r="K130" s="44">
        <v>701</v>
      </c>
      <c r="L130" s="44" t="s">
        <v>646</v>
      </c>
    </row>
    <row r="131" spans="2:12" ht="18.5" x14ac:dyDescent="0.45">
      <c r="B131" s="44" t="s">
        <v>645</v>
      </c>
      <c r="C131" s="44">
        <v>202000430</v>
      </c>
      <c r="D131" s="44">
        <v>10110</v>
      </c>
      <c r="E131" s="45">
        <v>43851</v>
      </c>
      <c r="F131" s="45">
        <v>43951</v>
      </c>
      <c r="G131" s="44" t="s">
        <v>643</v>
      </c>
      <c r="H131" s="44">
        <v>4.2446999999999999</v>
      </c>
      <c r="I131" s="46">
        <v>1738</v>
      </c>
      <c r="J131" s="46">
        <v>7377.2885999999999</v>
      </c>
      <c r="K131" s="44">
        <v>701</v>
      </c>
      <c r="L131" s="44" t="s">
        <v>646</v>
      </c>
    </row>
    <row r="132" spans="2:12" ht="18.5" x14ac:dyDescent="0.45">
      <c r="B132" s="44" t="s">
        <v>645</v>
      </c>
      <c r="C132" s="44">
        <v>202000429</v>
      </c>
      <c r="D132" s="44">
        <v>10110</v>
      </c>
      <c r="E132" s="45">
        <v>43851</v>
      </c>
      <c r="F132" s="45">
        <v>43951</v>
      </c>
      <c r="G132" s="44" t="s">
        <v>643</v>
      </c>
      <c r="H132" s="44">
        <v>4.2446999999999999</v>
      </c>
      <c r="I132" s="46">
        <v>1761.5</v>
      </c>
      <c r="J132" s="46">
        <v>7477.0390499999994</v>
      </c>
      <c r="K132" s="44">
        <v>701</v>
      </c>
      <c r="L132" s="44" t="s">
        <v>646</v>
      </c>
    </row>
    <row r="133" spans="2:12" ht="18.5" x14ac:dyDescent="0.45">
      <c r="B133" s="44" t="s">
        <v>645</v>
      </c>
      <c r="C133" s="44">
        <v>202000427</v>
      </c>
      <c r="D133" s="44">
        <v>10110</v>
      </c>
      <c r="E133" s="45">
        <v>43851</v>
      </c>
      <c r="F133" s="45">
        <v>43951</v>
      </c>
      <c r="G133" s="44" t="s">
        <v>643</v>
      </c>
      <c r="H133" s="44">
        <v>4.2446999999999999</v>
      </c>
      <c r="I133" s="46">
        <v>4696.8</v>
      </c>
      <c r="J133" s="46">
        <v>19936.506959999999</v>
      </c>
      <c r="K133" s="44">
        <v>701</v>
      </c>
      <c r="L133" s="44" t="s">
        <v>646</v>
      </c>
    </row>
    <row r="134" spans="2:12" ht="18.5" x14ac:dyDescent="0.45">
      <c r="B134" s="44" t="s">
        <v>645</v>
      </c>
      <c r="C134" s="44">
        <v>202000428</v>
      </c>
      <c r="D134" s="44">
        <v>10110</v>
      </c>
      <c r="E134" s="45">
        <v>43851</v>
      </c>
      <c r="F134" s="45">
        <v>43951</v>
      </c>
      <c r="G134" s="44" t="s">
        <v>643</v>
      </c>
      <c r="H134" s="44">
        <v>4.2446999999999999</v>
      </c>
      <c r="I134" s="46">
        <v>653.38</v>
      </c>
      <c r="J134" s="46">
        <v>2773.4020860000001</v>
      </c>
      <c r="K134" s="44">
        <v>701</v>
      </c>
      <c r="L134" s="44" t="s">
        <v>646</v>
      </c>
    </row>
    <row r="135" spans="2:12" ht="18.5" x14ac:dyDescent="0.45">
      <c r="B135" s="44" t="s">
        <v>645</v>
      </c>
      <c r="C135" s="44">
        <v>202000431</v>
      </c>
      <c r="D135" s="44">
        <v>10110</v>
      </c>
      <c r="E135" s="45">
        <v>43851</v>
      </c>
      <c r="F135" s="45">
        <v>43951</v>
      </c>
      <c r="G135" s="44" t="s">
        <v>643</v>
      </c>
      <c r="H135" s="44">
        <v>4.2446999999999999</v>
      </c>
      <c r="I135" s="46">
        <v>2348.4</v>
      </c>
      <c r="J135" s="46">
        <v>9968.2534799999994</v>
      </c>
      <c r="K135" s="44">
        <v>701</v>
      </c>
      <c r="L135" s="44" t="s">
        <v>646</v>
      </c>
    </row>
    <row r="136" spans="2:12" ht="18.5" x14ac:dyDescent="0.45">
      <c r="B136" s="44" t="s">
        <v>645</v>
      </c>
      <c r="C136" s="44">
        <v>202000446</v>
      </c>
      <c r="D136" s="44">
        <v>10110</v>
      </c>
      <c r="E136" s="45">
        <v>43852</v>
      </c>
      <c r="F136" s="45">
        <v>43951</v>
      </c>
      <c r="G136" s="44" t="s">
        <v>643</v>
      </c>
      <c r="H136" s="44">
        <v>4.2458999999999998</v>
      </c>
      <c r="I136" s="46">
        <v>1270.5999999999999</v>
      </c>
      <c r="J136" s="46">
        <v>5394.8405399999992</v>
      </c>
      <c r="K136" s="44">
        <v>701</v>
      </c>
      <c r="L136" s="44" t="s">
        <v>646</v>
      </c>
    </row>
    <row r="137" spans="2:12" ht="18.5" x14ac:dyDescent="0.45">
      <c r="B137" s="44" t="s">
        <v>645</v>
      </c>
      <c r="C137" s="44">
        <v>202000443</v>
      </c>
      <c r="D137" s="44">
        <v>10110</v>
      </c>
      <c r="E137" s="45">
        <v>43852</v>
      </c>
      <c r="F137" s="45">
        <v>43951</v>
      </c>
      <c r="G137" s="44" t="s">
        <v>643</v>
      </c>
      <c r="H137" s="44">
        <v>4.2458999999999998</v>
      </c>
      <c r="I137" s="46">
        <v>756.71</v>
      </c>
      <c r="J137" s="46">
        <v>3212.9149889999999</v>
      </c>
      <c r="K137" s="44">
        <v>701</v>
      </c>
      <c r="L137" s="44" t="s">
        <v>646</v>
      </c>
    </row>
    <row r="138" spans="2:12" ht="18.5" x14ac:dyDescent="0.45">
      <c r="B138" s="44" t="s">
        <v>645</v>
      </c>
      <c r="C138" s="44">
        <v>202000444</v>
      </c>
      <c r="D138" s="44">
        <v>10110</v>
      </c>
      <c r="E138" s="45">
        <v>43852</v>
      </c>
      <c r="F138" s="45">
        <v>43951</v>
      </c>
      <c r="G138" s="44" t="s">
        <v>643</v>
      </c>
      <c r="H138" s="44">
        <v>4.2458999999999998</v>
      </c>
      <c r="I138" s="46">
        <v>2348.4</v>
      </c>
      <c r="J138" s="46">
        <v>9971.0715600000003</v>
      </c>
      <c r="K138" s="44">
        <v>701</v>
      </c>
      <c r="L138" s="44" t="s">
        <v>646</v>
      </c>
    </row>
    <row r="139" spans="2:12" ht="18.5" x14ac:dyDescent="0.45">
      <c r="B139" s="44" t="s">
        <v>645</v>
      </c>
      <c r="C139" s="44">
        <v>202000449</v>
      </c>
      <c r="D139" s="44">
        <v>10110</v>
      </c>
      <c r="E139" s="45">
        <v>43852</v>
      </c>
      <c r="F139" s="45">
        <v>43951</v>
      </c>
      <c r="G139" s="44" t="s">
        <v>643</v>
      </c>
      <c r="H139" s="44">
        <v>4.2458999999999998</v>
      </c>
      <c r="I139" s="46">
        <v>590.85</v>
      </c>
      <c r="J139" s="46">
        <v>2508.6900150000001</v>
      </c>
      <c r="K139" s="44">
        <v>701</v>
      </c>
      <c r="L139" s="44" t="s">
        <v>646</v>
      </c>
    </row>
    <row r="140" spans="2:12" ht="18.5" x14ac:dyDescent="0.45">
      <c r="B140" s="44" t="s">
        <v>645</v>
      </c>
      <c r="C140" s="44">
        <v>202000447</v>
      </c>
      <c r="D140" s="44">
        <v>10110</v>
      </c>
      <c r="E140" s="45">
        <v>43852</v>
      </c>
      <c r="F140" s="45">
        <v>43951</v>
      </c>
      <c r="G140" s="44" t="s">
        <v>643</v>
      </c>
      <c r="H140" s="44">
        <v>4.2458999999999998</v>
      </c>
      <c r="I140" s="46">
        <v>2120.6999999999998</v>
      </c>
      <c r="J140" s="46">
        <v>9004.2801299999992</v>
      </c>
      <c r="K140" s="44">
        <v>701</v>
      </c>
      <c r="L140" s="44" t="s">
        <v>646</v>
      </c>
    </row>
    <row r="141" spans="2:12" ht="18.5" x14ac:dyDescent="0.45">
      <c r="B141" s="44" t="s">
        <v>645</v>
      </c>
      <c r="C141" s="44">
        <v>202000448</v>
      </c>
      <c r="D141" s="44">
        <v>10110</v>
      </c>
      <c r="E141" s="45">
        <v>43852</v>
      </c>
      <c r="F141" s="45">
        <v>43951</v>
      </c>
      <c r="G141" s="44" t="s">
        <v>643</v>
      </c>
      <c r="H141" s="44">
        <v>4.2458999999999998</v>
      </c>
      <c r="I141" s="46">
        <v>540</v>
      </c>
      <c r="J141" s="46">
        <v>2292.7860000000001</v>
      </c>
      <c r="K141" s="44">
        <v>701</v>
      </c>
      <c r="L141" s="44" t="s">
        <v>646</v>
      </c>
    </row>
    <row r="142" spans="2:12" ht="18.5" x14ac:dyDescent="0.45">
      <c r="B142" s="44" t="s">
        <v>645</v>
      </c>
      <c r="C142" s="44">
        <v>202000445</v>
      </c>
      <c r="D142" s="44">
        <v>10110</v>
      </c>
      <c r="E142" s="45">
        <v>43852</v>
      </c>
      <c r="F142" s="45">
        <v>43951</v>
      </c>
      <c r="G142" s="44" t="s">
        <v>643</v>
      </c>
      <c r="H142" s="44">
        <v>4.2458999999999998</v>
      </c>
      <c r="I142" s="46">
        <v>229.2</v>
      </c>
      <c r="J142" s="46">
        <v>973.16027999999994</v>
      </c>
      <c r="K142" s="44">
        <v>701</v>
      </c>
      <c r="L142" s="44" t="s">
        <v>646</v>
      </c>
    </row>
    <row r="143" spans="2:12" ht="18.5" x14ac:dyDescent="0.45">
      <c r="B143" s="44" t="s">
        <v>645</v>
      </c>
      <c r="C143" s="44">
        <v>202000498</v>
      </c>
      <c r="D143" s="44">
        <v>10110</v>
      </c>
      <c r="E143" s="45">
        <v>43853</v>
      </c>
      <c r="F143" s="45">
        <v>43951</v>
      </c>
      <c r="G143" s="44" t="s">
        <v>643</v>
      </c>
      <c r="H143" s="44">
        <v>4.2370000000000001</v>
      </c>
      <c r="I143" s="46">
        <v>486</v>
      </c>
      <c r="J143" s="46">
        <v>2059.1820000000002</v>
      </c>
      <c r="K143" s="44">
        <v>701</v>
      </c>
      <c r="L143" s="44" t="s">
        <v>646</v>
      </c>
    </row>
    <row r="144" spans="2:12" ht="18.5" x14ac:dyDescent="0.45">
      <c r="B144" s="44" t="s">
        <v>645</v>
      </c>
      <c r="C144" s="44">
        <v>202000499</v>
      </c>
      <c r="D144" s="44">
        <v>10110</v>
      </c>
      <c r="E144" s="45">
        <v>43853</v>
      </c>
      <c r="F144" s="45">
        <v>43951</v>
      </c>
      <c r="G144" s="44" t="s">
        <v>643</v>
      </c>
      <c r="H144" s="44">
        <v>4.2370000000000001</v>
      </c>
      <c r="I144" s="46">
        <v>343.7</v>
      </c>
      <c r="J144" s="46">
        <v>1456.2569000000001</v>
      </c>
      <c r="K144" s="44">
        <v>701</v>
      </c>
      <c r="L144" s="44" t="s">
        <v>646</v>
      </c>
    </row>
    <row r="145" spans="2:12" ht="18.5" x14ac:dyDescent="0.45">
      <c r="B145" s="44" t="s">
        <v>645</v>
      </c>
      <c r="C145" s="44">
        <v>202000492</v>
      </c>
      <c r="D145" s="44">
        <v>10688</v>
      </c>
      <c r="E145" s="45">
        <v>43853</v>
      </c>
      <c r="F145" s="45">
        <v>43913</v>
      </c>
      <c r="G145" s="44" t="s">
        <v>649</v>
      </c>
      <c r="H145" s="44">
        <v>1</v>
      </c>
      <c r="I145" s="46">
        <v>1831.47</v>
      </c>
      <c r="J145" s="46">
        <v>1831.47</v>
      </c>
      <c r="K145" s="44">
        <v>701</v>
      </c>
      <c r="L145" s="44" t="s">
        <v>646</v>
      </c>
    </row>
    <row r="146" spans="2:12" ht="18.5" x14ac:dyDescent="0.45">
      <c r="B146" s="44" t="s">
        <v>645</v>
      </c>
      <c r="C146" s="44">
        <v>202000501</v>
      </c>
      <c r="D146" s="44">
        <v>10110</v>
      </c>
      <c r="E146" s="45">
        <v>43853</v>
      </c>
      <c r="F146" s="45">
        <v>43951</v>
      </c>
      <c r="G146" s="44" t="s">
        <v>643</v>
      </c>
      <c r="H146" s="44">
        <v>4.2370000000000001</v>
      </c>
      <c r="I146" s="46">
        <v>4963.2</v>
      </c>
      <c r="J146" s="46">
        <v>21029.078399999999</v>
      </c>
      <c r="K146" s="44">
        <v>701</v>
      </c>
      <c r="L146" s="44" t="s">
        <v>646</v>
      </c>
    </row>
    <row r="147" spans="2:12" ht="18.5" x14ac:dyDescent="0.45">
      <c r="B147" s="44" t="s">
        <v>645</v>
      </c>
      <c r="C147" s="44">
        <v>202000500</v>
      </c>
      <c r="D147" s="44">
        <v>10110</v>
      </c>
      <c r="E147" s="45">
        <v>43853</v>
      </c>
      <c r="F147" s="45">
        <v>43951</v>
      </c>
      <c r="G147" s="44" t="s">
        <v>643</v>
      </c>
      <c r="H147" s="44">
        <v>4.2370000000000001</v>
      </c>
      <c r="I147" s="46">
        <v>2660.4</v>
      </c>
      <c r="J147" s="46">
        <v>11272.114800000001</v>
      </c>
      <c r="K147" s="44">
        <v>701</v>
      </c>
      <c r="L147" s="44" t="s">
        <v>646</v>
      </c>
    </row>
    <row r="148" spans="2:12" ht="18.5" x14ac:dyDescent="0.45">
      <c r="B148" s="44" t="s">
        <v>645</v>
      </c>
      <c r="C148" s="44">
        <v>202000511</v>
      </c>
      <c r="D148" s="44">
        <v>10109</v>
      </c>
      <c r="E148" s="45">
        <v>43854</v>
      </c>
      <c r="F148" s="45">
        <v>43951</v>
      </c>
      <c r="G148" s="44" t="s">
        <v>643</v>
      </c>
      <c r="H148" s="44">
        <v>4.2462999999999997</v>
      </c>
      <c r="I148" s="46">
        <v>5463.58</v>
      </c>
      <c r="J148" s="46">
        <v>23199.999753999997</v>
      </c>
      <c r="K148" s="44">
        <v>701</v>
      </c>
      <c r="L148" s="44" t="s">
        <v>646</v>
      </c>
    </row>
    <row r="149" spans="2:12" ht="18.5" x14ac:dyDescent="0.45">
      <c r="B149" s="44" t="s">
        <v>645</v>
      </c>
      <c r="C149" s="44">
        <v>202000512</v>
      </c>
      <c r="D149" s="44">
        <v>10109</v>
      </c>
      <c r="E149" s="45">
        <v>43854</v>
      </c>
      <c r="F149" s="45">
        <v>43951</v>
      </c>
      <c r="G149" s="44" t="s">
        <v>643</v>
      </c>
      <c r="H149" s="44">
        <v>4.2462999999999997</v>
      </c>
      <c r="I149" s="46">
        <v>1586.5</v>
      </c>
      <c r="J149" s="46">
        <v>6736.7549499999996</v>
      </c>
      <c r="K149" s="44">
        <v>701</v>
      </c>
      <c r="L149" s="44" t="s">
        <v>646</v>
      </c>
    </row>
    <row r="150" spans="2:12" ht="18.5" x14ac:dyDescent="0.45">
      <c r="B150" s="44" t="s">
        <v>645</v>
      </c>
      <c r="C150" s="44">
        <v>202000513</v>
      </c>
      <c r="D150" s="44">
        <v>10109</v>
      </c>
      <c r="E150" s="45">
        <v>43854</v>
      </c>
      <c r="F150" s="45">
        <v>43951</v>
      </c>
      <c r="G150" s="44" t="s">
        <v>643</v>
      </c>
      <c r="H150" s="44">
        <v>4.2462999999999997</v>
      </c>
      <c r="I150" s="46">
        <v>381</v>
      </c>
      <c r="J150" s="46">
        <v>1617.8402999999998</v>
      </c>
      <c r="K150" s="44">
        <v>701</v>
      </c>
      <c r="L150" s="44" t="s">
        <v>646</v>
      </c>
    </row>
    <row r="151" spans="2:12" ht="18.5" x14ac:dyDescent="0.45">
      <c r="B151" s="44" t="s">
        <v>645</v>
      </c>
      <c r="C151" s="44">
        <v>202000535</v>
      </c>
      <c r="D151" s="44">
        <v>10110</v>
      </c>
      <c r="E151" s="45">
        <v>43854</v>
      </c>
      <c r="F151" s="45">
        <v>43951</v>
      </c>
      <c r="G151" s="44" t="s">
        <v>643</v>
      </c>
      <c r="H151" s="44">
        <v>4.2462999999999997</v>
      </c>
      <c r="I151" s="46">
        <v>1151.5</v>
      </c>
      <c r="J151" s="46">
        <v>4889.61445</v>
      </c>
      <c r="K151" s="44">
        <v>701</v>
      </c>
      <c r="L151" s="44" t="s">
        <v>646</v>
      </c>
    </row>
    <row r="152" spans="2:12" ht="18.5" x14ac:dyDescent="0.45">
      <c r="B152" s="44" t="s">
        <v>645</v>
      </c>
      <c r="C152" s="44">
        <v>202000536</v>
      </c>
      <c r="D152" s="44">
        <v>10110</v>
      </c>
      <c r="E152" s="45">
        <v>43854</v>
      </c>
      <c r="F152" s="45">
        <v>43951</v>
      </c>
      <c r="G152" s="44" t="s">
        <v>643</v>
      </c>
      <c r="H152" s="44">
        <v>4.2462999999999997</v>
      </c>
      <c r="I152" s="46">
        <v>1102.1500000000001</v>
      </c>
      <c r="J152" s="46">
        <v>4680.0595450000001</v>
      </c>
      <c r="K152" s="44">
        <v>701</v>
      </c>
      <c r="L152" s="44" t="s">
        <v>646</v>
      </c>
    </row>
    <row r="153" spans="2:12" ht="18.5" x14ac:dyDescent="0.45">
      <c r="B153" s="44" t="s">
        <v>645</v>
      </c>
      <c r="C153" s="44">
        <v>202000546</v>
      </c>
      <c r="D153" s="44">
        <v>10110</v>
      </c>
      <c r="E153" s="45">
        <v>43854</v>
      </c>
      <c r="F153" s="45">
        <v>43951</v>
      </c>
      <c r="G153" s="44" t="s">
        <v>643</v>
      </c>
      <c r="H153" s="44">
        <v>4.2462999999999997</v>
      </c>
      <c r="I153" s="46">
        <v>976.4</v>
      </c>
      <c r="J153" s="46">
        <v>4146.0873199999996</v>
      </c>
      <c r="K153" s="44">
        <v>701</v>
      </c>
      <c r="L153" s="44" t="s">
        <v>646</v>
      </c>
    </row>
    <row r="154" spans="2:12" ht="18.5" x14ac:dyDescent="0.45">
      <c r="B154" s="44" t="s">
        <v>645</v>
      </c>
      <c r="C154" s="44">
        <v>202000576</v>
      </c>
      <c r="D154" s="44">
        <v>10219</v>
      </c>
      <c r="E154" s="45">
        <v>43854</v>
      </c>
      <c r="F154" s="45">
        <v>43914</v>
      </c>
      <c r="G154" s="44" t="s">
        <v>643</v>
      </c>
      <c r="H154" s="44">
        <v>4.2462999999999997</v>
      </c>
      <c r="I154" s="46">
        <v>34.11</v>
      </c>
      <c r="J154" s="46">
        <v>144.84129299999998</v>
      </c>
      <c r="K154" s="44">
        <v>701</v>
      </c>
      <c r="L154" s="44" t="s">
        <v>646</v>
      </c>
    </row>
    <row r="155" spans="2:12" ht="18.5" x14ac:dyDescent="0.45">
      <c r="B155" s="44" t="s">
        <v>645</v>
      </c>
      <c r="C155" s="44">
        <v>202000542</v>
      </c>
      <c r="D155" s="44">
        <v>10110</v>
      </c>
      <c r="E155" s="45">
        <v>43854</v>
      </c>
      <c r="F155" s="45">
        <v>43951</v>
      </c>
      <c r="G155" s="44" t="s">
        <v>643</v>
      </c>
      <c r="H155" s="44">
        <v>4.2462999999999997</v>
      </c>
      <c r="I155" s="46">
        <v>229.2</v>
      </c>
      <c r="J155" s="46">
        <v>973.25195999999994</v>
      </c>
      <c r="K155" s="44">
        <v>701</v>
      </c>
      <c r="L155" s="44" t="s">
        <v>646</v>
      </c>
    </row>
    <row r="156" spans="2:12" ht="18.5" x14ac:dyDescent="0.45">
      <c r="B156" s="44" t="s">
        <v>645</v>
      </c>
      <c r="C156" s="44">
        <v>202000543</v>
      </c>
      <c r="D156" s="44">
        <v>10110</v>
      </c>
      <c r="E156" s="45">
        <v>43854</v>
      </c>
      <c r="F156" s="45">
        <v>43951</v>
      </c>
      <c r="G156" s="44" t="s">
        <v>643</v>
      </c>
      <c r="H156" s="44">
        <v>4.2462999999999997</v>
      </c>
      <c r="I156" s="46">
        <v>1723.5</v>
      </c>
      <c r="J156" s="46">
        <v>7318.4980499999992</v>
      </c>
      <c r="K156" s="44">
        <v>701</v>
      </c>
      <c r="L156" s="44" t="s">
        <v>646</v>
      </c>
    </row>
    <row r="157" spans="2:12" ht="18.5" x14ac:dyDescent="0.45">
      <c r="B157" s="44" t="s">
        <v>645</v>
      </c>
      <c r="C157" s="44">
        <v>202000544</v>
      </c>
      <c r="D157" s="44">
        <v>10110</v>
      </c>
      <c r="E157" s="45">
        <v>43854</v>
      </c>
      <c r="F157" s="45">
        <v>43951</v>
      </c>
      <c r="G157" s="44" t="s">
        <v>643</v>
      </c>
      <c r="H157" s="44">
        <v>4.2462999999999997</v>
      </c>
      <c r="I157" s="46">
        <v>2120.6999999999998</v>
      </c>
      <c r="J157" s="46">
        <v>9005.1284099999993</v>
      </c>
      <c r="K157" s="44">
        <v>701</v>
      </c>
      <c r="L157" s="44" t="s">
        <v>646</v>
      </c>
    </row>
    <row r="158" spans="2:12" ht="18.5" x14ac:dyDescent="0.45">
      <c r="B158" s="44" t="s">
        <v>645</v>
      </c>
      <c r="C158" s="44">
        <v>202000545</v>
      </c>
      <c r="D158" s="44">
        <v>10110</v>
      </c>
      <c r="E158" s="45">
        <v>43854</v>
      </c>
      <c r="F158" s="45">
        <v>43951</v>
      </c>
      <c r="G158" s="44" t="s">
        <v>643</v>
      </c>
      <c r="H158" s="44">
        <v>4.2462999999999997</v>
      </c>
      <c r="I158" s="46">
        <v>623</v>
      </c>
      <c r="J158" s="46">
        <v>2645.4449</v>
      </c>
      <c r="K158" s="44">
        <v>701</v>
      </c>
      <c r="L158" s="44" t="s">
        <v>646</v>
      </c>
    </row>
    <row r="159" spans="2:12" ht="18.5" x14ac:dyDescent="0.45">
      <c r="B159" s="44" t="s">
        <v>645</v>
      </c>
      <c r="C159" s="44">
        <v>202000514</v>
      </c>
      <c r="D159" s="44">
        <v>10902</v>
      </c>
      <c r="E159" s="45">
        <v>43854</v>
      </c>
      <c r="F159" s="45">
        <v>43929</v>
      </c>
      <c r="G159" s="44" t="s">
        <v>650</v>
      </c>
      <c r="H159" s="44">
        <v>3.8308</v>
      </c>
      <c r="I159" s="46">
        <v>342.4</v>
      </c>
      <c r="J159" s="46">
        <v>1311.6659199999999</v>
      </c>
      <c r="K159" s="44">
        <v>701</v>
      </c>
      <c r="L159" s="44" t="s">
        <v>646</v>
      </c>
    </row>
    <row r="160" spans="2:12" ht="18.5" x14ac:dyDescent="0.45">
      <c r="B160" s="44" t="s">
        <v>645</v>
      </c>
      <c r="C160" s="44">
        <v>202000547</v>
      </c>
      <c r="D160" s="44">
        <v>10109</v>
      </c>
      <c r="E160" s="45">
        <v>43857</v>
      </c>
      <c r="F160" s="45">
        <v>43951</v>
      </c>
      <c r="G160" s="44" t="s">
        <v>643</v>
      </c>
      <c r="H160" s="44">
        <v>4.2461000000000002</v>
      </c>
      <c r="I160" s="46">
        <v>762</v>
      </c>
      <c r="J160" s="46">
        <v>3235.5282000000002</v>
      </c>
      <c r="K160" s="44">
        <v>701</v>
      </c>
      <c r="L160" s="44" t="s">
        <v>646</v>
      </c>
    </row>
    <row r="161" spans="2:12" ht="18.5" x14ac:dyDescent="0.45">
      <c r="B161" s="44" t="s">
        <v>645</v>
      </c>
      <c r="C161" s="44">
        <v>202000554</v>
      </c>
      <c r="D161" s="44">
        <v>10110</v>
      </c>
      <c r="E161" s="45">
        <v>43857</v>
      </c>
      <c r="F161" s="45">
        <v>43951</v>
      </c>
      <c r="G161" s="44" t="s">
        <v>643</v>
      </c>
      <c r="H161" s="44">
        <v>4.2461000000000002</v>
      </c>
      <c r="I161" s="46">
        <v>1995.3</v>
      </c>
      <c r="J161" s="46">
        <v>8472.2433299999993</v>
      </c>
      <c r="K161" s="44">
        <v>701</v>
      </c>
      <c r="L161" s="44" t="s">
        <v>646</v>
      </c>
    </row>
    <row r="162" spans="2:12" ht="18.5" x14ac:dyDescent="0.45">
      <c r="B162" s="44" t="s">
        <v>645</v>
      </c>
      <c r="C162" s="44">
        <v>202000553</v>
      </c>
      <c r="D162" s="44">
        <v>10110</v>
      </c>
      <c r="E162" s="45">
        <v>43857</v>
      </c>
      <c r="F162" s="45">
        <v>43951</v>
      </c>
      <c r="G162" s="44" t="s">
        <v>643</v>
      </c>
      <c r="H162" s="44">
        <v>4.2461000000000002</v>
      </c>
      <c r="I162" s="46">
        <v>3811.8</v>
      </c>
      <c r="J162" s="46">
        <v>16185.283980000002</v>
      </c>
      <c r="K162" s="44">
        <v>701</v>
      </c>
      <c r="L162" s="44" t="s">
        <v>646</v>
      </c>
    </row>
    <row r="163" spans="2:12" ht="18.5" x14ac:dyDescent="0.45">
      <c r="B163" s="44" t="s">
        <v>645</v>
      </c>
      <c r="C163" s="44">
        <v>202000552</v>
      </c>
      <c r="D163" s="44">
        <v>10110</v>
      </c>
      <c r="E163" s="45">
        <v>43857</v>
      </c>
      <c r="F163" s="45">
        <v>43951</v>
      </c>
      <c r="G163" s="44" t="s">
        <v>643</v>
      </c>
      <c r="H163" s="44">
        <v>4.2461000000000002</v>
      </c>
      <c r="I163" s="46">
        <v>849</v>
      </c>
      <c r="J163" s="46">
        <v>3604.9389000000001</v>
      </c>
      <c r="K163" s="44">
        <v>701</v>
      </c>
      <c r="L163" s="44" t="s">
        <v>646</v>
      </c>
    </row>
    <row r="164" spans="2:12" ht="18.5" x14ac:dyDescent="0.45">
      <c r="B164" s="44" t="s">
        <v>645</v>
      </c>
      <c r="C164" s="44">
        <v>202000593</v>
      </c>
      <c r="D164" s="44">
        <v>10110</v>
      </c>
      <c r="E164" s="45">
        <v>43858</v>
      </c>
      <c r="F164" s="45">
        <v>43951</v>
      </c>
      <c r="G164" s="44" t="s">
        <v>643</v>
      </c>
      <c r="H164" s="44">
        <v>4.2679</v>
      </c>
      <c r="I164" s="46">
        <v>436.15</v>
      </c>
      <c r="J164" s="46">
        <v>1861.444585</v>
      </c>
      <c r="K164" s="44">
        <v>701</v>
      </c>
      <c r="L164" s="44" t="s">
        <v>646</v>
      </c>
    </row>
    <row r="165" spans="2:12" ht="18.5" x14ac:dyDescent="0.45">
      <c r="B165" s="44" t="s">
        <v>645</v>
      </c>
      <c r="C165" s="44">
        <v>202000599</v>
      </c>
      <c r="D165" s="44">
        <v>10110</v>
      </c>
      <c r="E165" s="45">
        <v>43858</v>
      </c>
      <c r="F165" s="45">
        <v>43951</v>
      </c>
      <c r="G165" s="44" t="s">
        <v>643</v>
      </c>
      <c r="H165" s="44">
        <v>4.2679</v>
      </c>
      <c r="I165" s="46">
        <v>486</v>
      </c>
      <c r="J165" s="46">
        <v>2074.1994</v>
      </c>
      <c r="K165" s="44">
        <v>701</v>
      </c>
      <c r="L165" s="44" t="s">
        <v>646</v>
      </c>
    </row>
    <row r="166" spans="2:12" ht="18.5" x14ac:dyDescent="0.45">
      <c r="B166" s="44" t="s">
        <v>645</v>
      </c>
      <c r="C166" s="44">
        <v>202000643</v>
      </c>
      <c r="D166" s="44">
        <v>10110</v>
      </c>
      <c r="E166" s="45">
        <v>43859</v>
      </c>
      <c r="F166" s="45">
        <v>43951</v>
      </c>
      <c r="G166" s="44" t="s">
        <v>643</v>
      </c>
      <c r="H166" s="44">
        <v>4.2793999999999999</v>
      </c>
      <c r="I166" s="46">
        <v>486</v>
      </c>
      <c r="J166" s="46">
        <v>2079.7883999999999</v>
      </c>
      <c r="K166" s="44">
        <v>701</v>
      </c>
      <c r="L166" s="44" t="s">
        <v>646</v>
      </c>
    </row>
    <row r="167" spans="2:12" ht="18.5" x14ac:dyDescent="0.45">
      <c r="B167" s="44" t="s">
        <v>645</v>
      </c>
      <c r="C167" s="44">
        <v>202000640</v>
      </c>
      <c r="D167" s="44">
        <v>10110</v>
      </c>
      <c r="E167" s="45">
        <v>43859</v>
      </c>
      <c r="F167" s="45">
        <v>43951</v>
      </c>
      <c r="G167" s="44" t="s">
        <v>643</v>
      </c>
      <c r="H167" s="44">
        <v>4.2793999999999999</v>
      </c>
      <c r="I167" s="46">
        <v>458.4</v>
      </c>
      <c r="J167" s="46">
        <v>1961.6769599999998</v>
      </c>
      <c r="K167" s="44">
        <v>701</v>
      </c>
      <c r="L167" s="44" t="s">
        <v>646</v>
      </c>
    </row>
    <row r="168" spans="2:12" ht="18.5" x14ac:dyDescent="0.45">
      <c r="B168" s="44" t="s">
        <v>645</v>
      </c>
      <c r="C168" s="44">
        <v>202000639</v>
      </c>
      <c r="D168" s="44">
        <v>10110</v>
      </c>
      <c r="E168" s="45">
        <v>43859</v>
      </c>
      <c r="F168" s="45">
        <v>43951</v>
      </c>
      <c r="G168" s="44" t="s">
        <v>643</v>
      </c>
      <c r="H168" s="44">
        <v>4.2793999999999999</v>
      </c>
      <c r="I168" s="46">
        <v>414.5</v>
      </c>
      <c r="J168" s="46">
        <v>1773.8112999999998</v>
      </c>
      <c r="K168" s="44">
        <v>701</v>
      </c>
      <c r="L168" s="44" t="s">
        <v>646</v>
      </c>
    </row>
    <row r="169" spans="2:12" ht="18.5" x14ac:dyDescent="0.45">
      <c r="B169" s="44" t="s">
        <v>645</v>
      </c>
      <c r="C169" s="44">
        <v>202000674</v>
      </c>
      <c r="D169" s="44">
        <v>10903</v>
      </c>
      <c r="E169" s="45">
        <v>43860</v>
      </c>
      <c r="F169" s="45">
        <v>43890</v>
      </c>
      <c r="G169" s="44" t="s">
        <v>643</v>
      </c>
      <c r="H169" s="44">
        <v>4.2766000000000002</v>
      </c>
      <c r="I169" s="46">
        <v>3760.88</v>
      </c>
      <c r="J169" s="46">
        <v>16083.779408</v>
      </c>
      <c r="K169" s="44">
        <v>701</v>
      </c>
      <c r="L169" s="44" t="s">
        <v>646</v>
      </c>
    </row>
    <row r="170" spans="2:12" ht="18.5" x14ac:dyDescent="0.45">
      <c r="B170" s="44" t="s">
        <v>645</v>
      </c>
      <c r="C170" s="44">
        <v>202000659</v>
      </c>
      <c r="D170" s="44">
        <v>10110</v>
      </c>
      <c r="E170" s="45">
        <v>43860</v>
      </c>
      <c r="F170" s="45">
        <v>43951</v>
      </c>
      <c r="G170" s="44" t="s">
        <v>643</v>
      </c>
      <c r="H170" s="44">
        <v>4.2766000000000002</v>
      </c>
      <c r="I170" s="46">
        <v>4963.2</v>
      </c>
      <c r="J170" s="46">
        <v>21225.62112</v>
      </c>
      <c r="K170" s="44">
        <v>701</v>
      </c>
      <c r="L170" s="44" t="s">
        <v>646</v>
      </c>
    </row>
    <row r="171" spans="2:12" ht="18.5" x14ac:dyDescent="0.45">
      <c r="B171" s="44" t="s">
        <v>645</v>
      </c>
      <c r="C171" s="44">
        <v>202000665</v>
      </c>
      <c r="D171" s="44">
        <v>10903</v>
      </c>
      <c r="E171" s="45">
        <v>43860</v>
      </c>
      <c r="F171" s="45">
        <v>43890</v>
      </c>
      <c r="G171" s="44" t="s">
        <v>643</v>
      </c>
      <c r="H171" s="44">
        <v>4.2766000000000002</v>
      </c>
      <c r="I171" s="46">
        <v>1218.56</v>
      </c>
      <c r="J171" s="46">
        <v>5211.2936959999997</v>
      </c>
      <c r="K171" s="44">
        <v>701</v>
      </c>
      <c r="L171" s="44" t="s">
        <v>646</v>
      </c>
    </row>
    <row r="172" spans="2:12" ht="18.5" x14ac:dyDescent="0.45">
      <c r="B172" s="44" t="s">
        <v>645</v>
      </c>
      <c r="C172" s="44">
        <v>202000666</v>
      </c>
      <c r="D172" s="44">
        <v>10903</v>
      </c>
      <c r="E172" s="45">
        <v>43860</v>
      </c>
      <c r="F172" s="45">
        <v>43890</v>
      </c>
      <c r="G172" s="44" t="s">
        <v>643</v>
      </c>
      <c r="H172" s="44">
        <v>4.2766000000000002</v>
      </c>
      <c r="I172" s="46">
        <v>1823.06</v>
      </c>
      <c r="J172" s="46">
        <v>7796.498396</v>
      </c>
      <c r="K172" s="44">
        <v>701</v>
      </c>
      <c r="L172" s="44" t="s">
        <v>646</v>
      </c>
    </row>
    <row r="173" spans="2:12" ht="18.5" x14ac:dyDescent="0.45">
      <c r="B173" s="44" t="s">
        <v>645</v>
      </c>
      <c r="C173" s="44">
        <v>202000667</v>
      </c>
      <c r="D173" s="44">
        <v>10903</v>
      </c>
      <c r="E173" s="45">
        <v>43860</v>
      </c>
      <c r="F173" s="45">
        <v>43890</v>
      </c>
      <c r="G173" s="44" t="s">
        <v>643</v>
      </c>
      <c r="H173" s="44">
        <v>4.2766000000000002</v>
      </c>
      <c r="I173" s="46">
        <v>14424.54</v>
      </c>
      <c r="J173" s="46">
        <v>61687.987764000005</v>
      </c>
      <c r="K173" s="44">
        <v>701</v>
      </c>
      <c r="L173" s="44" t="s">
        <v>646</v>
      </c>
    </row>
    <row r="174" spans="2:12" ht="18.5" x14ac:dyDescent="0.45">
      <c r="B174" s="44" t="s">
        <v>645</v>
      </c>
      <c r="C174" s="44">
        <v>202000668</v>
      </c>
      <c r="D174" s="44">
        <v>10903</v>
      </c>
      <c r="E174" s="45">
        <v>43860</v>
      </c>
      <c r="F174" s="45">
        <v>43890</v>
      </c>
      <c r="G174" s="44" t="s">
        <v>643</v>
      </c>
      <c r="H174" s="44">
        <v>4.2766000000000002</v>
      </c>
      <c r="I174" s="46">
        <v>14272.54</v>
      </c>
      <c r="J174" s="46">
        <v>61037.944564000005</v>
      </c>
      <c r="K174" s="44">
        <v>701</v>
      </c>
      <c r="L174" s="44" t="s">
        <v>646</v>
      </c>
    </row>
    <row r="175" spans="2:12" ht="18.5" x14ac:dyDescent="0.45">
      <c r="B175" s="44" t="s">
        <v>645</v>
      </c>
      <c r="C175" s="44">
        <v>202000669</v>
      </c>
      <c r="D175" s="44">
        <v>10903</v>
      </c>
      <c r="E175" s="45">
        <v>43860</v>
      </c>
      <c r="F175" s="45">
        <v>43890</v>
      </c>
      <c r="G175" s="44" t="s">
        <v>643</v>
      </c>
      <c r="H175" s="44">
        <v>4.2766000000000002</v>
      </c>
      <c r="I175" s="46">
        <v>1807.38</v>
      </c>
      <c r="J175" s="46">
        <v>7729.4413080000004</v>
      </c>
      <c r="K175" s="44">
        <v>701</v>
      </c>
      <c r="L175" s="44" t="s">
        <v>646</v>
      </c>
    </row>
    <row r="176" spans="2:12" ht="18.5" x14ac:dyDescent="0.45">
      <c r="B176" s="44" t="s">
        <v>645</v>
      </c>
      <c r="C176" s="44">
        <v>202000670</v>
      </c>
      <c r="D176" s="44">
        <v>10903</v>
      </c>
      <c r="E176" s="45">
        <v>43860</v>
      </c>
      <c r="F176" s="45">
        <v>43890</v>
      </c>
      <c r="G176" s="44" t="s">
        <v>643</v>
      </c>
      <c r="H176" s="44">
        <v>4.2766000000000002</v>
      </c>
      <c r="I176" s="46">
        <v>2120.98</v>
      </c>
      <c r="J176" s="46">
        <v>9070.5830679999999</v>
      </c>
      <c r="K176" s="44">
        <v>701</v>
      </c>
      <c r="L176" s="44" t="s">
        <v>646</v>
      </c>
    </row>
    <row r="177" spans="2:12" ht="18.5" x14ac:dyDescent="0.45">
      <c r="B177" s="44" t="s">
        <v>645</v>
      </c>
      <c r="C177" s="44">
        <v>202000671</v>
      </c>
      <c r="D177" s="44">
        <v>10903</v>
      </c>
      <c r="E177" s="45">
        <v>43860</v>
      </c>
      <c r="F177" s="45">
        <v>43890</v>
      </c>
      <c r="G177" s="44" t="s">
        <v>643</v>
      </c>
      <c r="H177" s="44">
        <v>4.2766000000000002</v>
      </c>
      <c r="I177" s="46">
        <v>2120.98</v>
      </c>
      <c r="J177" s="46">
        <v>9070.5830679999999</v>
      </c>
      <c r="K177" s="44">
        <v>701</v>
      </c>
      <c r="L177" s="44" t="s">
        <v>646</v>
      </c>
    </row>
    <row r="178" spans="2:12" ht="18.5" x14ac:dyDescent="0.45">
      <c r="B178" s="44" t="s">
        <v>645</v>
      </c>
      <c r="C178" s="44">
        <v>202000672</v>
      </c>
      <c r="D178" s="44">
        <v>10903</v>
      </c>
      <c r="E178" s="45">
        <v>43860</v>
      </c>
      <c r="F178" s="45">
        <v>43890</v>
      </c>
      <c r="G178" s="44" t="s">
        <v>643</v>
      </c>
      <c r="H178" s="44">
        <v>4.2766000000000002</v>
      </c>
      <c r="I178" s="46">
        <v>4382.32</v>
      </c>
      <c r="J178" s="46">
        <v>18741.429712000001</v>
      </c>
      <c r="K178" s="44">
        <v>701</v>
      </c>
      <c r="L178" s="44" t="s">
        <v>646</v>
      </c>
    </row>
    <row r="179" spans="2:12" ht="18.5" x14ac:dyDescent="0.45">
      <c r="B179" s="44" t="s">
        <v>645</v>
      </c>
      <c r="C179" s="44">
        <v>202000673</v>
      </c>
      <c r="D179" s="44">
        <v>10903</v>
      </c>
      <c r="E179" s="45">
        <v>43860</v>
      </c>
      <c r="F179" s="45">
        <v>43890</v>
      </c>
      <c r="G179" s="44" t="s">
        <v>643</v>
      </c>
      <c r="H179" s="44">
        <v>4.2766000000000002</v>
      </c>
      <c r="I179" s="46">
        <v>3797.72</v>
      </c>
      <c r="J179" s="46">
        <v>16241.329352000001</v>
      </c>
      <c r="K179" s="44">
        <v>701</v>
      </c>
      <c r="L179" s="44" t="s">
        <v>646</v>
      </c>
    </row>
    <row r="180" spans="2:12" ht="18.5" x14ac:dyDescent="0.45">
      <c r="B180" s="44" t="s">
        <v>645</v>
      </c>
      <c r="C180" s="44">
        <v>202000649</v>
      </c>
      <c r="D180" s="44">
        <v>10110</v>
      </c>
      <c r="E180" s="45">
        <v>43860</v>
      </c>
      <c r="F180" s="45">
        <v>43951</v>
      </c>
      <c r="G180" s="44" t="s">
        <v>643</v>
      </c>
      <c r="H180" s="44">
        <v>4.2766000000000002</v>
      </c>
      <c r="I180" s="46">
        <v>1329.3</v>
      </c>
      <c r="J180" s="46">
        <v>5684.8843800000004</v>
      </c>
      <c r="K180" s="44">
        <v>701</v>
      </c>
      <c r="L180" s="44" t="s">
        <v>646</v>
      </c>
    </row>
    <row r="181" spans="2:12" ht="18.5" x14ac:dyDescent="0.45">
      <c r="B181" s="44" t="s">
        <v>645</v>
      </c>
      <c r="C181" s="44">
        <v>202000650</v>
      </c>
      <c r="D181" s="44">
        <v>10110</v>
      </c>
      <c r="E181" s="45">
        <v>43860</v>
      </c>
      <c r="F181" s="45">
        <v>43951</v>
      </c>
      <c r="G181" s="44" t="s">
        <v>643</v>
      </c>
      <c r="H181" s="44">
        <v>4.2766000000000002</v>
      </c>
      <c r="I181" s="46">
        <v>5969</v>
      </c>
      <c r="J181" s="46">
        <v>25527.025400000002</v>
      </c>
      <c r="K181" s="44">
        <v>701</v>
      </c>
      <c r="L181" s="44" t="s">
        <v>646</v>
      </c>
    </row>
    <row r="182" spans="2:12" ht="18.5" x14ac:dyDescent="0.45">
      <c r="B182" s="44" t="s">
        <v>645</v>
      </c>
      <c r="C182" s="44">
        <v>202000651</v>
      </c>
      <c r="D182" s="44">
        <v>10110</v>
      </c>
      <c r="E182" s="45">
        <v>43860</v>
      </c>
      <c r="F182" s="45">
        <v>43951</v>
      </c>
      <c r="G182" s="44" t="s">
        <v>643</v>
      </c>
      <c r="H182" s="44">
        <v>4.2766000000000002</v>
      </c>
      <c r="I182" s="46">
        <v>2660.4</v>
      </c>
      <c r="J182" s="46">
        <v>11377.466640000001</v>
      </c>
      <c r="K182" s="44">
        <v>701</v>
      </c>
      <c r="L182" s="44" t="s">
        <v>646</v>
      </c>
    </row>
    <row r="183" spans="2:12" ht="18.5" x14ac:dyDescent="0.45">
      <c r="B183" s="44" t="s">
        <v>645</v>
      </c>
      <c r="C183" s="44">
        <v>202000652</v>
      </c>
      <c r="D183" s="44">
        <v>10110</v>
      </c>
      <c r="E183" s="45">
        <v>43860</v>
      </c>
      <c r="F183" s="45">
        <v>43951</v>
      </c>
      <c r="G183" s="44" t="s">
        <v>643</v>
      </c>
      <c r="H183" s="44">
        <v>4.2766000000000002</v>
      </c>
      <c r="I183" s="46">
        <v>212.1</v>
      </c>
      <c r="J183" s="46">
        <v>907.06686000000002</v>
      </c>
      <c r="K183" s="44">
        <v>701</v>
      </c>
      <c r="L183" s="44" t="s">
        <v>646</v>
      </c>
    </row>
    <row r="184" spans="2:12" ht="18.5" x14ac:dyDescent="0.45">
      <c r="B184" s="44" t="s">
        <v>645</v>
      </c>
      <c r="C184" s="44">
        <v>202000653</v>
      </c>
      <c r="D184" s="44">
        <v>10110</v>
      </c>
      <c r="E184" s="45">
        <v>43860</v>
      </c>
      <c r="F184" s="45">
        <v>43951</v>
      </c>
      <c r="G184" s="44" t="s">
        <v>643</v>
      </c>
      <c r="H184" s="44">
        <v>4.2766000000000002</v>
      </c>
      <c r="I184" s="46">
        <v>1033.9000000000001</v>
      </c>
      <c r="J184" s="46">
        <v>4421.5767400000004</v>
      </c>
      <c r="K184" s="44">
        <v>701</v>
      </c>
      <c r="L184" s="44" t="s">
        <v>646</v>
      </c>
    </row>
    <row r="185" spans="2:12" ht="18.5" x14ac:dyDescent="0.45">
      <c r="B185" s="44" t="s">
        <v>645</v>
      </c>
      <c r="C185" s="44">
        <v>202000654</v>
      </c>
      <c r="D185" s="44">
        <v>10110</v>
      </c>
      <c r="E185" s="45">
        <v>43860</v>
      </c>
      <c r="F185" s="45">
        <v>43951</v>
      </c>
      <c r="G185" s="44" t="s">
        <v>643</v>
      </c>
      <c r="H185" s="44">
        <v>4.2766000000000002</v>
      </c>
      <c r="I185" s="46">
        <v>314.3</v>
      </c>
      <c r="J185" s="46">
        <v>1344.1353800000002</v>
      </c>
      <c r="K185" s="44">
        <v>701</v>
      </c>
      <c r="L185" s="44" t="s">
        <v>646</v>
      </c>
    </row>
    <row r="186" spans="2:12" ht="18.5" x14ac:dyDescent="0.45">
      <c r="B186" s="44" t="s">
        <v>645</v>
      </c>
      <c r="C186" s="44">
        <v>202000655</v>
      </c>
      <c r="D186" s="44">
        <v>10110</v>
      </c>
      <c r="E186" s="45">
        <v>43860</v>
      </c>
      <c r="F186" s="45">
        <v>43951</v>
      </c>
      <c r="G186" s="44" t="s">
        <v>643</v>
      </c>
      <c r="H186" s="44">
        <v>4.2766000000000002</v>
      </c>
      <c r="I186" s="46">
        <v>1701</v>
      </c>
      <c r="J186" s="46">
        <v>7274.4966000000004</v>
      </c>
      <c r="K186" s="44">
        <v>701</v>
      </c>
      <c r="L186" s="44" t="s">
        <v>646</v>
      </c>
    </row>
    <row r="187" spans="2:12" ht="18.5" x14ac:dyDescent="0.45">
      <c r="B187" s="44" t="s">
        <v>645</v>
      </c>
      <c r="C187" s="44">
        <v>202000656</v>
      </c>
      <c r="D187" s="44">
        <v>10110</v>
      </c>
      <c r="E187" s="45">
        <v>43860</v>
      </c>
      <c r="F187" s="45">
        <v>43951</v>
      </c>
      <c r="G187" s="44" t="s">
        <v>643</v>
      </c>
      <c r="H187" s="44">
        <v>4.2766000000000002</v>
      </c>
      <c r="I187" s="46">
        <v>976.4</v>
      </c>
      <c r="J187" s="46">
        <v>4175.6722399999999</v>
      </c>
      <c r="K187" s="44">
        <v>701</v>
      </c>
      <c r="L187" s="44" t="s">
        <v>646</v>
      </c>
    </row>
    <row r="188" spans="2:12" ht="18.5" x14ac:dyDescent="0.45">
      <c r="B188" s="44" t="s">
        <v>645</v>
      </c>
      <c r="C188" s="44">
        <v>202000657</v>
      </c>
      <c r="D188" s="44">
        <v>10110</v>
      </c>
      <c r="E188" s="45">
        <v>43860</v>
      </c>
      <c r="F188" s="45">
        <v>43951</v>
      </c>
      <c r="G188" s="44" t="s">
        <v>643</v>
      </c>
      <c r="H188" s="44">
        <v>4.2766000000000002</v>
      </c>
      <c r="I188" s="46">
        <v>1211.4000000000001</v>
      </c>
      <c r="J188" s="46">
        <v>5180.673240000001</v>
      </c>
      <c r="K188" s="44">
        <v>701</v>
      </c>
      <c r="L188" s="44" t="s">
        <v>646</v>
      </c>
    </row>
    <row r="189" spans="2:12" ht="18.5" x14ac:dyDescent="0.45">
      <c r="B189" s="44" t="s">
        <v>645</v>
      </c>
      <c r="C189" s="44">
        <v>202000658</v>
      </c>
      <c r="D189" s="44">
        <v>10110</v>
      </c>
      <c r="E189" s="45">
        <v>43860</v>
      </c>
      <c r="F189" s="45">
        <v>43951</v>
      </c>
      <c r="G189" s="44" t="s">
        <v>643</v>
      </c>
      <c r="H189" s="44">
        <v>4.2766000000000002</v>
      </c>
      <c r="I189" s="46">
        <v>2120.6999999999998</v>
      </c>
      <c r="J189" s="46">
        <v>9069.3856199999991</v>
      </c>
      <c r="K189" s="44">
        <v>701</v>
      </c>
      <c r="L189" s="44" t="s">
        <v>646</v>
      </c>
    </row>
    <row r="190" spans="2:12" ht="18.5" x14ac:dyDescent="0.45">
      <c r="B190" s="44" t="s">
        <v>645</v>
      </c>
      <c r="C190" s="44">
        <v>202000664</v>
      </c>
      <c r="D190" s="44">
        <v>10903</v>
      </c>
      <c r="E190" s="45">
        <v>43860</v>
      </c>
      <c r="F190" s="45">
        <v>43890</v>
      </c>
      <c r="G190" s="44" t="s">
        <v>643</v>
      </c>
      <c r="H190" s="44">
        <v>4.2766000000000002</v>
      </c>
      <c r="I190" s="46">
        <v>7015.05</v>
      </c>
      <c r="J190" s="46">
        <v>30000.562830000003</v>
      </c>
      <c r="K190" s="44">
        <v>701</v>
      </c>
      <c r="L190" s="44" t="s">
        <v>646</v>
      </c>
    </row>
    <row r="191" spans="2:12" ht="18.5" x14ac:dyDescent="0.45">
      <c r="B191" s="44" t="s">
        <v>645</v>
      </c>
      <c r="C191" s="44">
        <v>202000710</v>
      </c>
      <c r="D191" s="44">
        <v>10110</v>
      </c>
      <c r="E191" s="45">
        <v>43861</v>
      </c>
      <c r="F191" s="45">
        <v>43951</v>
      </c>
      <c r="G191" s="44" t="s">
        <v>643</v>
      </c>
      <c r="H191" s="44">
        <v>4.2812999999999999</v>
      </c>
      <c r="I191" s="46">
        <v>3811.8</v>
      </c>
      <c r="J191" s="46">
        <v>16319.459339999999</v>
      </c>
      <c r="K191" s="44">
        <v>701</v>
      </c>
      <c r="L191" s="44" t="s">
        <v>646</v>
      </c>
    </row>
    <row r="192" spans="2:12" ht="18.5" x14ac:dyDescent="0.45">
      <c r="B192" s="44" t="s">
        <v>645</v>
      </c>
      <c r="C192" s="44">
        <v>202000711</v>
      </c>
      <c r="D192" s="44">
        <v>10110</v>
      </c>
      <c r="E192" s="45">
        <v>43861</v>
      </c>
      <c r="F192" s="45">
        <v>43951</v>
      </c>
      <c r="G192" s="44" t="s">
        <v>643</v>
      </c>
      <c r="H192" s="44">
        <v>4.2812999999999999</v>
      </c>
      <c r="I192" s="46">
        <v>753.9</v>
      </c>
      <c r="J192" s="46">
        <v>3227.6720699999996</v>
      </c>
      <c r="K192" s="44">
        <v>701</v>
      </c>
      <c r="L192" s="44" t="s">
        <v>646</v>
      </c>
    </row>
    <row r="193" spans="2:12" ht="18.5" x14ac:dyDescent="0.45">
      <c r="B193" s="44" t="s">
        <v>645</v>
      </c>
      <c r="C193" s="44">
        <v>202000693</v>
      </c>
      <c r="D193" s="44">
        <v>10110</v>
      </c>
      <c r="E193" s="45">
        <v>43861</v>
      </c>
      <c r="F193" s="45">
        <v>43951</v>
      </c>
      <c r="G193" s="44" t="s">
        <v>643</v>
      </c>
      <c r="H193" s="44">
        <v>4.2812999999999999</v>
      </c>
      <c r="I193" s="46">
        <v>623</v>
      </c>
      <c r="J193" s="46">
        <v>2667.2498999999998</v>
      </c>
      <c r="K193" s="44">
        <v>701</v>
      </c>
      <c r="L193" s="44" t="s">
        <v>646</v>
      </c>
    </row>
    <row r="194" spans="2:12" ht="18.5" x14ac:dyDescent="0.45">
      <c r="B194" s="44" t="s">
        <v>645</v>
      </c>
      <c r="C194" s="44">
        <v>202000692</v>
      </c>
      <c r="D194" s="44">
        <v>10110</v>
      </c>
      <c r="E194" s="45">
        <v>43861</v>
      </c>
      <c r="F194" s="45">
        <v>43951</v>
      </c>
      <c r="G194" s="44" t="s">
        <v>643</v>
      </c>
      <c r="H194" s="44">
        <v>4.2812999999999999</v>
      </c>
      <c r="I194" s="46">
        <v>1845.6</v>
      </c>
      <c r="J194" s="46">
        <v>7901.5672799999993</v>
      </c>
      <c r="K194" s="44">
        <v>701</v>
      </c>
      <c r="L194" s="44" t="s">
        <v>646</v>
      </c>
    </row>
    <row r="195" spans="2:12" ht="18.5" x14ac:dyDescent="0.45">
      <c r="B195" s="44" t="s">
        <v>645</v>
      </c>
      <c r="C195" s="44">
        <v>202000690</v>
      </c>
      <c r="D195" s="44">
        <v>10902</v>
      </c>
      <c r="E195" s="45">
        <v>43861</v>
      </c>
      <c r="F195" s="45">
        <v>43936</v>
      </c>
      <c r="G195" s="44" t="s">
        <v>650</v>
      </c>
      <c r="H195" s="44">
        <v>3.8856000000000002</v>
      </c>
      <c r="I195" s="46">
        <v>2228.4</v>
      </c>
      <c r="J195" s="46">
        <v>8658.6710400000011</v>
      </c>
      <c r="K195" s="44">
        <v>701</v>
      </c>
      <c r="L195" s="44" t="s">
        <v>646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26BC-EF64-2C4D-90DB-FAAFA20C79EE}">
  <sheetPr>
    <tabColor theme="5"/>
  </sheetPr>
  <dimension ref="B2:H48"/>
  <sheetViews>
    <sheetView showGridLines="0" zoomScale="93" workbookViewId="0">
      <selection activeCell="B5" sqref="B5"/>
    </sheetView>
  </sheetViews>
  <sheetFormatPr defaultColWidth="11.1640625" defaultRowHeight="15.5" x14ac:dyDescent="0.35"/>
  <cols>
    <col min="2" max="3" width="14.1640625" customWidth="1"/>
    <col min="4" max="4" width="15.5" bestFit="1" customWidth="1"/>
    <col min="5" max="5" width="14.1640625" customWidth="1"/>
    <col min="6" max="6" width="18" bestFit="1" customWidth="1"/>
    <col min="7" max="8" width="17.33203125" bestFit="1" customWidth="1"/>
    <col min="10" max="10" width="16" bestFit="1" customWidth="1"/>
  </cols>
  <sheetData>
    <row r="2" spans="2:8" x14ac:dyDescent="0.35">
      <c r="B2" s="13" t="s">
        <v>661</v>
      </c>
      <c r="C2" s="14"/>
      <c r="D2" s="14"/>
      <c r="E2" s="14"/>
      <c r="F2" s="14"/>
      <c r="G2" s="14"/>
      <c r="H2" s="15"/>
    </row>
    <row r="3" spans="2:8" x14ac:dyDescent="0.35">
      <c r="B3" s="16" t="s">
        <v>662</v>
      </c>
      <c r="H3" s="17"/>
    </row>
    <row r="4" spans="2:8" x14ac:dyDescent="0.35">
      <c r="B4" s="34" t="s">
        <v>663</v>
      </c>
      <c r="H4" s="17"/>
    </row>
    <row r="5" spans="2:8" x14ac:dyDescent="0.35">
      <c r="B5" s="22" t="s">
        <v>1206</v>
      </c>
      <c r="H5" s="17"/>
    </row>
    <row r="6" spans="2:8" x14ac:dyDescent="0.35">
      <c r="B6" s="22" t="s">
        <v>664</v>
      </c>
      <c r="H6" s="17"/>
    </row>
    <row r="7" spans="2:8" x14ac:dyDescent="0.35">
      <c r="B7" s="18"/>
      <c r="C7" s="19"/>
      <c r="D7" s="19"/>
      <c r="E7" s="19"/>
      <c r="F7" s="19"/>
      <c r="G7" s="19"/>
      <c r="H7" s="20"/>
    </row>
    <row r="11" spans="2:8" ht="27" customHeight="1" x14ac:dyDescent="0.45">
      <c r="B11" s="43" t="s">
        <v>24</v>
      </c>
      <c r="C11" s="43" t="s">
        <v>25</v>
      </c>
      <c r="D11" s="43" t="s">
        <v>655</v>
      </c>
      <c r="E11" s="43" t="s">
        <v>27</v>
      </c>
      <c r="F11" s="43" t="s">
        <v>598</v>
      </c>
      <c r="G11" s="43" t="s">
        <v>656</v>
      </c>
      <c r="H11" s="43" t="s">
        <v>439</v>
      </c>
    </row>
    <row r="12" spans="2:8" x14ac:dyDescent="0.35">
      <c r="B12" s="5">
        <v>44078</v>
      </c>
      <c r="C12" s="47" t="s">
        <v>31</v>
      </c>
      <c r="D12" s="47">
        <v>3.5</v>
      </c>
      <c r="E12" s="6">
        <v>10</v>
      </c>
      <c r="F12" s="47">
        <f>D12*E12</f>
        <v>35</v>
      </c>
      <c r="G12" s="47" t="s">
        <v>657</v>
      </c>
      <c r="H12" s="48"/>
    </row>
    <row r="13" spans="2:8" x14ac:dyDescent="0.35">
      <c r="B13" s="5">
        <v>44085</v>
      </c>
      <c r="C13" s="47" t="s">
        <v>31</v>
      </c>
      <c r="D13" s="47">
        <v>3.5</v>
      </c>
      <c r="E13" s="6">
        <v>1</v>
      </c>
      <c r="F13" s="47">
        <f t="shared" ref="F13:F48" si="0">D13*E13</f>
        <v>3.5</v>
      </c>
      <c r="G13" s="47" t="s">
        <v>658</v>
      </c>
      <c r="H13" s="48"/>
    </row>
    <row r="14" spans="2:8" x14ac:dyDescent="0.35">
      <c r="B14" s="5">
        <v>44092</v>
      </c>
      <c r="C14" s="47" t="s">
        <v>31</v>
      </c>
      <c r="D14" s="47">
        <v>3.5</v>
      </c>
      <c r="E14" s="6">
        <v>42</v>
      </c>
      <c r="F14" s="47">
        <f t="shared" si="0"/>
        <v>147</v>
      </c>
      <c r="G14" s="47" t="s">
        <v>659</v>
      </c>
      <c r="H14" s="48"/>
    </row>
    <row r="15" spans="2:8" x14ac:dyDescent="0.35">
      <c r="B15" s="5">
        <v>44101</v>
      </c>
      <c r="C15" s="47" t="s">
        <v>31</v>
      </c>
      <c r="D15" s="47">
        <v>3.5</v>
      </c>
      <c r="E15" s="6">
        <v>1</v>
      </c>
      <c r="F15" s="47">
        <f t="shared" si="0"/>
        <v>3.5</v>
      </c>
      <c r="G15" s="47" t="s">
        <v>660</v>
      </c>
      <c r="H15" s="48"/>
    </row>
    <row r="16" spans="2:8" x14ac:dyDescent="0.35">
      <c r="B16" s="5">
        <v>44108</v>
      </c>
      <c r="C16" s="47" t="s">
        <v>31</v>
      </c>
      <c r="D16" s="47">
        <v>3.5</v>
      </c>
      <c r="E16" s="6">
        <v>42</v>
      </c>
      <c r="F16" s="47">
        <f t="shared" si="0"/>
        <v>147</v>
      </c>
      <c r="G16" s="47" t="s">
        <v>657</v>
      </c>
      <c r="H16" s="48"/>
    </row>
    <row r="17" spans="2:8" x14ac:dyDescent="0.35">
      <c r="B17" s="5">
        <v>44079</v>
      </c>
      <c r="C17" s="47" t="s">
        <v>32</v>
      </c>
      <c r="D17" s="47">
        <v>5</v>
      </c>
      <c r="E17" s="6">
        <v>8</v>
      </c>
      <c r="F17" s="47">
        <f t="shared" si="0"/>
        <v>40</v>
      </c>
      <c r="G17" s="47" t="s">
        <v>658</v>
      </c>
      <c r="H17" s="48"/>
    </row>
    <row r="18" spans="2:8" x14ac:dyDescent="0.35">
      <c r="B18" s="5">
        <v>44086</v>
      </c>
      <c r="C18" s="47" t="s">
        <v>32</v>
      </c>
      <c r="D18" s="47">
        <v>5</v>
      </c>
      <c r="E18" s="6">
        <v>12</v>
      </c>
      <c r="F18" s="47">
        <f t="shared" si="0"/>
        <v>60</v>
      </c>
      <c r="G18" s="47" t="s">
        <v>659</v>
      </c>
      <c r="H18" s="48"/>
    </row>
    <row r="19" spans="2:8" x14ac:dyDescent="0.35">
      <c r="B19" s="5">
        <v>44093</v>
      </c>
      <c r="C19" s="47" t="s">
        <v>32</v>
      </c>
      <c r="D19" s="47">
        <v>5</v>
      </c>
      <c r="E19" s="6">
        <v>15</v>
      </c>
      <c r="F19" s="47">
        <f t="shared" si="0"/>
        <v>75</v>
      </c>
      <c r="G19" s="47" t="s">
        <v>660</v>
      </c>
      <c r="H19" s="48"/>
    </row>
    <row r="20" spans="2:8" x14ac:dyDescent="0.35">
      <c r="B20" s="5">
        <v>44102</v>
      </c>
      <c r="C20" s="47" t="s">
        <v>32</v>
      </c>
      <c r="D20" s="47">
        <v>5</v>
      </c>
      <c r="E20" s="6">
        <v>12</v>
      </c>
      <c r="F20" s="47">
        <f t="shared" si="0"/>
        <v>60</v>
      </c>
      <c r="G20" s="47" t="s">
        <v>657</v>
      </c>
      <c r="H20" s="48"/>
    </row>
    <row r="21" spans="2:8" x14ac:dyDescent="0.35">
      <c r="B21" s="5">
        <v>44109</v>
      </c>
      <c r="C21" s="47" t="s">
        <v>32</v>
      </c>
      <c r="D21" s="47">
        <v>5</v>
      </c>
      <c r="E21" s="6">
        <v>15</v>
      </c>
      <c r="F21" s="47">
        <f t="shared" si="0"/>
        <v>75</v>
      </c>
      <c r="G21" s="47" t="s">
        <v>658</v>
      </c>
      <c r="H21" s="48"/>
    </row>
    <row r="22" spans="2:8" x14ac:dyDescent="0.35">
      <c r="B22" s="5">
        <v>44081</v>
      </c>
      <c r="C22" s="47" t="s">
        <v>34</v>
      </c>
      <c r="D22" s="47">
        <v>10</v>
      </c>
      <c r="E22" s="6">
        <v>3</v>
      </c>
      <c r="F22" s="47">
        <f t="shared" si="0"/>
        <v>30</v>
      </c>
      <c r="G22" s="47" t="s">
        <v>659</v>
      </c>
      <c r="H22" s="48"/>
    </row>
    <row r="23" spans="2:8" x14ac:dyDescent="0.35">
      <c r="B23" s="5">
        <v>44088</v>
      </c>
      <c r="C23" s="47" t="s">
        <v>34</v>
      </c>
      <c r="D23" s="47">
        <v>10</v>
      </c>
      <c r="E23" s="6">
        <v>2</v>
      </c>
      <c r="F23" s="47">
        <f t="shared" si="0"/>
        <v>20</v>
      </c>
      <c r="G23" s="47" t="s">
        <v>660</v>
      </c>
      <c r="H23" s="48"/>
    </row>
    <row r="24" spans="2:8" x14ac:dyDescent="0.35">
      <c r="B24" s="5">
        <v>44095</v>
      </c>
      <c r="C24" s="47" t="s">
        <v>34</v>
      </c>
      <c r="D24" s="47">
        <v>10</v>
      </c>
      <c r="E24" s="6">
        <v>6</v>
      </c>
      <c r="F24" s="47">
        <f t="shared" si="0"/>
        <v>60</v>
      </c>
      <c r="G24" s="47" t="s">
        <v>657</v>
      </c>
      <c r="H24" s="48"/>
    </row>
    <row r="25" spans="2:8" x14ac:dyDescent="0.35">
      <c r="B25" s="5">
        <v>44097</v>
      </c>
      <c r="C25" s="47" t="s">
        <v>34</v>
      </c>
      <c r="D25" s="47">
        <v>10</v>
      </c>
      <c r="E25" s="6">
        <v>3</v>
      </c>
      <c r="F25" s="47">
        <f t="shared" si="0"/>
        <v>30</v>
      </c>
      <c r="G25" s="47" t="s">
        <v>658</v>
      </c>
      <c r="H25" s="48"/>
    </row>
    <row r="26" spans="2:8" x14ac:dyDescent="0.35">
      <c r="B26" s="5">
        <v>44104</v>
      </c>
      <c r="C26" s="47" t="s">
        <v>34</v>
      </c>
      <c r="D26" s="47">
        <v>10</v>
      </c>
      <c r="E26" s="6">
        <v>2</v>
      </c>
      <c r="F26" s="47">
        <f t="shared" si="0"/>
        <v>20</v>
      </c>
      <c r="G26" s="47" t="s">
        <v>659</v>
      </c>
      <c r="H26" s="48"/>
    </row>
    <row r="27" spans="2:8" x14ac:dyDescent="0.35">
      <c r="B27" s="5">
        <v>44111</v>
      </c>
      <c r="C27" s="47" t="s">
        <v>34</v>
      </c>
      <c r="D27" s="47">
        <v>10</v>
      </c>
      <c r="E27" s="6">
        <v>6</v>
      </c>
      <c r="F27" s="47">
        <f t="shared" si="0"/>
        <v>60</v>
      </c>
      <c r="G27" s="47" t="s">
        <v>660</v>
      </c>
      <c r="H27" s="48"/>
    </row>
    <row r="28" spans="2:8" x14ac:dyDescent="0.35">
      <c r="B28" s="5">
        <v>44075</v>
      </c>
      <c r="C28" s="47" t="s">
        <v>28</v>
      </c>
      <c r="D28" s="47">
        <v>0.8</v>
      </c>
      <c r="E28" s="6">
        <v>20</v>
      </c>
      <c r="F28" s="47">
        <f t="shared" si="0"/>
        <v>16</v>
      </c>
      <c r="G28" s="47" t="s">
        <v>657</v>
      </c>
      <c r="H28" s="48"/>
    </row>
    <row r="29" spans="2:8" x14ac:dyDescent="0.35">
      <c r="B29" s="5">
        <v>44082</v>
      </c>
      <c r="C29" s="47" t="s">
        <v>28</v>
      </c>
      <c r="D29" s="47">
        <v>0.8</v>
      </c>
      <c r="E29" s="6">
        <v>12</v>
      </c>
      <c r="F29" s="47">
        <f t="shared" si="0"/>
        <v>9.6000000000000014</v>
      </c>
      <c r="G29" s="47" t="s">
        <v>658</v>
      </c>
      <c r="H29" s="48"/>
    </row>
    <row r="30" spans="2:8" x14ac:dyDescent="0.35">
      <c r="B30" s="5">
        <v>44089</v>
      </c>
      <c r="C30" s="47" t="s">
        <v>28</v>
      </c>
      <c r="D30" s="47">
        <v>0.8</v>
      </c>
      <c r="E30" s="6">
        <v>6</v>
      </c>
      <c r="F30" s="47">
        <f t="shared" si="0"/>
        <v>4.8000000000000007</v>
      </c>
      <c r="G30" s="47" t="s">
        <v>659</v>
      </c>
      <c r="H30" s="48"/>
    </row>
    <row r="31" spans="2:8" x14ac:dyDescent="0.35">
      <c r="B31" s="5">
        <v>44098</v>
      </c>
      <c r="C31" s="47" t="s">
        <v>28</v>
      </c>
      <c r="D31" s="47">
        <v>0.8</v>
      </c>
      <c r="E31" s="6">
        <v>12</v>
      </c>
      <c r="F31" s="47">
        <f t="shared" si="0"/>
        <v>9.6000000000000014</v>
      </c>
      <c r="G31" s="47" t="s">
        <v>660</v>
      </c>
      <c r="H31" s="48"/>
    </row>
    <row r="32" spans="2:8" x14ac:dyDescent="0.35">
      <c r="B32" s="5">
        <v>44105</v>
      </c>
      <c r="C32" s="47" t="s">
        <v>28</v>
      </c>
      <c r="D32" s="47">
        <v>0.8</v>
      </c>
      <c r="E32" s="6">
        <v>6</v>
      </c>
      <c r="F32" s="47">
        <f t="shared" si="0"/>
        <v>4.8000000000000007</v>
      </c>
      <c r="G32" s="47" t="s">
        <v>657</v>
      </c>
      <c r="H32" s="48"/>
    </row>
    <row r="33" spans="2:8" x14ac:dyDescent="0.35">
      <c r="B33" s="5">
        <v>44077</v>
      </c>
      <c r="C33" s="47" t="s">
        <v>30</v>
      </c>
      <c r="D33" s="47">
        <v>5.6</v>
      </c>
      <c r="E33" s="6">
        <v>6</v>
      </c>
      <c r="F33" s="47">
        <f t="shared" si="0"/>
        <v>33.599999999999994</v>
      </c>
      <c r="G33" s="47" t="s">
        <v>658</v>
      </c>
      <c r="H33" s="48"/>
    </row>
    <row r="34" spans="2:8" x14ac:dyDescent="0.35">
      <c r="B34" s="5">
        <v>44084</v>
      </c>
      <c r="C34" s="47" t="s">
        <v>30</v>
      </c>
      <c r="D34" s="47">
        <v>5.6</v>
      </c>
      <c r="E34" s="6">
        <v>26</v>
      </c>
      <c r="F34" s="47">
        <f t="shared" si="0"/>
        <v>145.6</v>
      </c>
      <c r="G34" s="47" t="s">
        <v>659</v>
      </c>
      <c r="H34" s="48"/>
    </row>
    <row r="35" spans="2:8" x14ac:dyDescent="0.35">
      <c r="B35" s="5">
        <v>44091</v>
      </c>
      <c r="C35" s="47" t="s">
        <v>30</v>
      </c>
      <c r="D35" s="47">
        <v>5.6</v>
      </c>
      <c r="E35" s="6">
        <v>18</v>
      </c>
      <c r="F35" s="47">
        <f t="shared" si="0"/>
        <v>100.8</v>
      </c>
      <c r="G35" s="47" t="s">
        <v>660</v>
      </c>
      <c r="H35" s="48"/>
    </row>
    <row r="36" spans="2:8" x14ac:dyDescent="0.35">
      <c r="B36" s="5">
        <v>44100</v>
      </c>
      <c r="C36" s="47" t="s">
        <v>30</v>
      </c>
      <c r="D36" s="47">
        <v>5.6</v>
      </c>
      <c r="E36" s="6">
        <v>26</v>
      </c>
      <c r="F36" s="47">
        <f t="shared" si="0"/>
        <v>145.6</v>
      </c>
      <c r="G36" s="47" t="s">
        <v>657</v>
      </c>
      <c r="H36" s="48"/>
    </row>
    <row r="37" spans="2:8" x14ac:dyDescent="0.35">
      <c r="B37" s="5">
        <v>44107</v>
      </c>
      <c r="C37" s="47" t="s">
        <v>30</v>
      </c>
      <c r="D37" s="47">
        <v>5.6</v>
      </c>
      <c r="E37" s="6">
        <v>18</v>
      </c>
      <c r="F37" s="47">
        <f t="shared" si="0"/>
        <v>100.8</v>
      </c>
      <c r="G37" s="47" t="s">
        <v>658</v>
      </c>
      <c r="H37" s="48"/>
    </row>
    <row r="38" spans="2:8" x14ac:dyDescent="0.35">
      <c r="B38" s="5">
        <v>44080</v>
      </c>
      <c r="C38" s="47" t="s">
        <v>33</v>
      </c>
      <c r="D38" s="47">
        <v>0.75</v>
      </c>
      <c r="E38" s="6">
        <v>25</v>
      </c>
      <c r="F38" s="47">
        <f t="shared" si="0"/>
        <v>18.75</v>
      </c>
      <c r="G38" s="47" t="s">
        <v>659</v>
      </c>
      <c r="H38" s="48"/>
    </row>
    <row r="39" spans="2:8" x14ac:dyDescent="0.35">
      <c r="B39" s="5">
        <v>44087</v>
      </c>
      <c r="C39" s="47" t="s">
        <v>33</v>
      </c>
      <c r="D39" s="47">
        <v>0.75</v>
      </c>
      <c r="E39" s="6">
        <v>3</v>
      </c>
      <c r="F39" s="47">
        <f t="shared" si="0"/>
        <v>2.25</v>
      </c>
      <c r="G39" s="47" t="s">
        <v>660</v>
      </c>
      <c r="H39" s="48"/>
    </row>
    <row r="40" spans="2:8" x14ac:dyDescent="0.35">
      <c r="B40" s="5">
        <v>44094</v>
      </c>
      <c r="C40" s="47" t="s">
        <v>33</v>
      </c>
      <c r="D40" s="47">
        <v>0.75</v>
      </c>
      <c r="E40" s="6"/>
      <c r="F40" s="47">
        <f t="shared" si="0"/>
        <v>0</v>
      </c>
      <c r="G40" s="47" t="s">
        <v>657</v>
      </c>
      <c r="H40" s="48"/>
    </row>
    <row r="41" spans="2:8" x14ac:dyDescent="0.35">
      <c r="B41" s="5">
        <v>44096</v>
      </c>
      <c r="C41" s="47" t="s">
        <v>33</v>
      </c>
      <c r="D41" s="47">
        <v>0.75</v>
      </c>
      <c r="E41" s="6">
        <v>25</v>
      </c>
      <c r="F41" s="47">
        <f t="shared" si="0"/>
        <v>18.75</v>
      </c>
      <c r="G41" s="47" t="s">
        <v>658</v>
      </c>
      <c r="H41" s="48"/>
    </row>
    <row r="42" spans="2:8" x14ac:dyDescent="0.35">
      <c r="B42" s="5">
        <v>44103</v>
      </c>
      <c r="C42" s="47" t="s">
        <v>33</v>
      </c>
      <c r="D42" s="47">
        <v>0.75</v>
      </c>
      <c r="E42" s="6">
        <v>3</v>
      </c>
      <c r="F42" s="47">
        <f t="shared" si="0"/>
        <v>2.25</v>
      </c>
      <c r="G42" s="47" t="s">
        <v>659</v>
      </c>
      <c r="H42" s="48"/>
    </row>
    <row r="43" spans="2:8" x14ac:dyDescent="0.35">
      <c r="B43" s="5">
        <v>44110</v>
      </c>
      <c r="C43" s="47" t="s">
        <v>33</v>
      </c>
      <c r="D43" s="47">
        <v>0.75</v>
      </c>
      <c r="E43" s="6"/>
      <c r="F43" s="47">
        <f t="shared" si="0"/>
        <v>0</v>
      </c>
      <c r="G43" s="47" t="s">
        <v>660</v>
      </c>
      <c r="H43" s="48"/>
    </row>
    <row r="44" spans="2:8" x14ac:dyDescent="0.35">
      <c r="B44" s="5">
        <v>44076</v>
      </c>
      <c r="C44" s="47" t="s">
        <v>29</v>
      </c>
      <c r="D44" s="47">
        <v>1.2</v>
      </c>
      <c r="E44" s="6">
        <v>15</v>
      </c>
      <c r="F44" s="47">
        <f t="shared" si="0"/>
        <v>18</v>
      </c>
      <c r="G44" s="47" t="s">
        <v>657</v>
      </c>
      <c r="H44" s="48"/>
    </row>
    <row r="45" spans="2:8" x14ac:dyDescent="0.35">
      <c r="B45" s="5">
        <v>44083</v>
      </c>
      <c r="C45" s="47" t="s">
        <v>29</v>
      </c>
      <c r="D45" s="47">
        <v>1.2</v>
      </c>
      <c r="E45" s="6">
        <v>5</v>
      </c>
      <c r="F45" s="47">
        <f t="shared" si="0"/>
        <v>6</v>
      </c>
      <c r="G45" s="47" t="s">
        <v>658</v>
      </c>
      <c r="H45" s="48"/>
    </row>
    <row r="46" spans="2:8" x14ac:dyDescent="0.35">
      <c r="B46" s="5">
        <v>44090</v>
      </c>
      <c r="C46" s="47" t="s">
        <v>29</v>
      </c>
      <c r="D46" s="47">
        <v>1.2</v>
      </c>
      <c r="E46" s="6">
        <v>45</v>
      </c>
      <c r="F46" s="47">
        <f t="shared" si="0"/>
        <v>54</v>
      </c>
      <c r="G46" s="47" t="s">
        <v>659</v>
      </c>
      <c r="H46" s="48"/>
    </row>
    <row r="47" spans="2:8" x14ac:dyDescent="0.35">
      <c r="B47" s="5">
        <v>44099</v>
      </c>
      <c r="C47" s="47" t="s">
        <v>29</v>
      </c>
      <c r="D47" s="47">
        <v>1.2</v>
      </c>
      <c r="E47" s="6">
        <v>5</v>
      </c>
      <c r="F47" s="47">
        <f t="shared" si="0"/>
        <v>6</v>
      </c>
      <c r="G47" s="47" t="s">
        <v>660</v>
      </c>
      <c r="H47" s="48"/>
    </row>
    <row r="48" spans="2:8" x14ac:dyDescent="0.35">
      <c r="B48" s="5">
        <v>44106</v>
      </c>
      <c r="C48" s="47" t="s">
        <v>29</v>
      </c>
      <c r="D48" s="47">
        <v>1.2</v>
      </c>
      <c r="E48" s="6">
        <v>45</v>
      </c>
      <c r="F48" s="47">
        <f t="shared" si="0"/>
        <v>54</v>
      </c>
      <c r="G48" s="47" t="s">
        <v>657</v>
      </c>
      <c r="H48" s="4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CF56-294E-CA4E-BE82-B020683AD45C}">
  <sheetPr>
    <tabColor theme="5"/>
  </sheetPr>
  <dimension ref="B2:J600"/>
  <sheetViews>
    <sheetView showGridLines="0" zoomScale="94" workbookViewId="0">
      <selection activeCell="H11" sqref="H11"/>
    </sheetView>
  </sheetViews>
  <sheetFormatPr defaultColWidth="11.1640625" defaultRowHeight="15.5" x14ac:dyDescent="0.35"/>
  <cols>
    <col min="2" max="4" width="16.6640625" customWidth="1"/>
    <col min="5" max="5" width="15.33203125" bestFit="1" customWidth="1"/>
    <col min="6" max="6" width="15.5" bestFit="1" customWidth="1"/>
    <col min="7" max="7" width="20.1640625" bestFit="1" customWidth="1"/>
    <col min="8" max="8" width="18" bestFit="1" customWidth="1"/>
    <col min="9" max="10" width="17.33203125" bestFit="1" customWidth="1"/>
    <col min="12" max="12" width="16" bestFit="1" customWidth="1"/>
  </cols>
  <sheetData>
    <row r="2" spans="2:10" x14ac:dyDescent="0.35">
      <c r="B2" s="13" t="s">
        <v>671</v>
      </c>
      <c r="C2" s="49"/>
      <c r="D2" s="49"/>
      <c r="E2" s="14"/>
      <c r="F2" s="14"/>
      <c r="G2" s="14"/>
      <c r="H2" s="14"/>
      <c r="I2" s="14"/>
      <c r="J2" s="15"/>
    </row>
    <row r="3" spans="2:10" x14ac:dyDescent="0.35">
      <c r="B3" s="16" t="s">
        <v>913</v>
      </c>
      <c r="J3" s="17"/>
    </row>
    <row r="4" spans="2:10" x14ac:dyDescent="0.35">
      <c r="B4" s="34" t="s">
        <v>914</v>
      </c>
      <c r="C4" s="50"/>
      <c r="D4" s="50"/>
      <c r="J4" s="17"/>
    </row>
    <row r="5" spans="2:10" x14ac:dyDescent="0.35">
      <c r="B5" s="22"/>
      <c r="C5" s="51"/>
      <c r="D5" s="51"/>
      <c r="J5" s="17"/>
    </row>
    <row r="6" spans="2:10" x14ac:dyDescent="0.35">
      <c r="B6" s="22"/>
      <c r="C6" s="51"/>
      <c r="D6" s="51"/>
      <c r="J6" s="17"/>
    </row>
    <row r="7" spans="2:10" x14ac:dyDescent="0.35">
      <c r="B7" s="18"/>
      <c r="C7" s="19"/>
      <c r="D7" s="19"/>
      <c r="E7" s="19"/>
      <c r="F7" s="19"/>
      <c r="G7" s="19"/>
      <c r="H7" s="19"/>
      <c r="I7" s="19"/>
      <c r="J7" s="20"/>
    </row>
    <row r="11" spans="2:10" ht="27" customHeight="1" x14ac:dyDescent="0.45">
      <c r="B11" s="43" t="s">
        <v>672</v>
      </c>
      <c r="C11" s="43" t="s">
        <v>673</v>
      </c>
      <c r="D11" s="43" t="s">
        <v>674</v>
      </c>
      <c r="E11" s="43" t="s">
        <v>675</v>
      </c>
      <c r="F11" s="43" t="s">
        <v>676</v>
      </c>
      <c r="G11" s="43" t="s">
        <v>677</v>
      </c>
      <c r="H11" s="43" t="s">
        <v>678</v>
      </c>
      <c r="I11" s="43" t="s">
        <v>912</v>
      </c>
    </row>
    <row r="12" spans="2:10" x14ac:dyDescent="0.35">
      <c r="B12" s="6" t="s">
        <v>679</v>
      </c>
      <c r="C12" s="52">
        <v>23</v>
      </c>
      <c r="D12" s="6">
        <v>4.2203999999999997</v>
      </c>
      <c r="E12" s="6">
        <v>-960</v>
      </c>
      <c r="F12" s="6">
        <v>-1142.4000000000001</v>
      </c>
      <c r="G12" s="6" t="s">
        <v>680</v>
      </c>
      <c r="H12" s="52" t="s">
        <v>681</v>
      </c>
      <c r="I12" s="48"/>
    </row>
    <row r="13" spans="2:10" x14ac:dyDescent="0.35">
      <c r="B13" s="6" t="s">
        <v>679</v>
      </c>
      <c r="C13" s="52">
        <v>23</v>
      </c>
      <c r="D13" s="6">
        <v>4.2203999999999997</v>
      </c>
      <c r="E13" s="6">
        <v>960</v>
      </c>
      <c r="F13" s="6">
        <v>1142.4000000000001</v>
      </c>
      <c r="G13" s="6" t="s">
        <v>680</v>
      </c>
      <c r="H13" s="52" t="s">
        <v>681</v>
      </c>
      <c r="I13" s="48"/>
    </row>
    <row r="14" spans="2:10" x14ac:dyDescent="0.35">
      <c r="B14" s="6" t="s">
        <v>679</v>
      </c>
      <c r="C14" s="52">
        <v>23</v>
      </c>
      <c r="D14" s="6">
        <v>4.2203999999999997</v>
      </c>
      <c r="E14" s="6">
        <v>127.17</v>
      </c>
      <c r="F14" s="6">
        <v>127.17</v>
      </c>
      <c r="G14" s="6" t="s">
        <v>682</v>
      </c>
      <c r="H14" s="52" t="s">
        <v>921</v>
      </c>
      <c r="I14" s="48"/>
    </row>
    <row r="15" spans="2:10" x14ac:dyDescent="0.35">
      <c r="B15" s="6" t="s">
        <v>679</v>
      </c>
      <c r="C15" s="52">
        <v>23</v>
      </c>
      <c r="D15" s="6">
        <v>4.2203999999999997</v>
      </c>
      <c r="E15" s="6">
        <v>-127.17</v>
      </c>
      <c r="F15" s="6">
        <v>-127.17</v>
      </c>
      <c r="G15" s="6" t="s">
        <v>682</v>
      </c>
      <c r="H15" s="52" t="s">
        <v>921</v>
      </c>
      <c r="I15" s="48"/>
    </row>
    <row r="16" spans="2:10" x14ac:dyDescent="0.35">
      <c r="B16" s="6" t="s">
        <v>679</v>
      </c>
      <c r="C16" s="52">
        <v>23</v>
      </c>
      <c r="D16" s="6">
        <v>4.2203999999999997</v>
      </c>
      <c r="E16" s="6">
        <v>1868.41</v>
      </c>
      <c r="F16" s="6">
        <v>1868.41</v>
      </c>
      <c r="G16" s="6" t="s">
        <v>683</v>
      </c>
      <c r="H16" s="52" t="s">
        <v>684</v>
      </c>
      <c r="I16" s="48"/>
    </row>
    <row r="17" spans="2:9" x14ac:dyDescent="0.35">
      <c r="B17" s="6" t="s">
        <v>679</v>
      </c>
      <c r="C17" s="52">
        <v>23</v>
      </c>
      <c r="D17" s="6">
        <v>4.2203999999999997</v>
      </c>
      <c r="E17" s="6">
        <v>-1868.41</v>
      </c>
      <c r="F17" s="6">
        <v>-1868.41</v>
      </c>
      <c r="G17" s="6" t="s">
        <v>683</v>
      </c>
      <c r="H17" s="52" t="s">
        <v>684</v>
      </c>
      <c r="I17" s="48"/>
    </row>
    <row r="18" spans="2:9" x14ac:dyDescent="0.35">
      <c r="B18" s="6" t="s">
        <v>679</v>
      </c>
      <c r="C18" s="52">
        <v>23</v>
      </c>
      <c r="D18" s="6">
        <v>4.2770999999999999</v>
      </c>
      <c r="E18" s="6">
        <v>3776.82</v>
      </c>
      <c r="F18" s="6">
        <v>3776.82</v>
      </c>
      <c r="G18" s="6" t="s">
        <v>685</v>
      </c>
      <c r="H18" s="52">
        <v>12956</v>
      </c>
      <c r="I18" s="48"/>
    </row>
    <row r="19" spans="2:9" x14ac:dyDescent="0.35">
      <c r="B19" s="6" t="s">
        <v>679</v>
      </c>
      <c r="C19" s="52">
        <v>23</v>
      </c>
      <c r="D19" s="6">
        <v>4.2770999999999999</v>
      </c>
      <c r="E19" s="6">
        <v>3147.35</v>
      </c>
      <c r="F19" s="6">
        <v>3147.35</v>
      </c>
      <c r="G19" s="6" t="s">
        <v>685</v>
      </c>
      <c r="H19" s="52">
        <v>12958</v>
      </c>
      <c r="I19" s="48"/>
    </row>
    <row r="20" spans="2:9" x14ac:dyDescent="0.35">
      <c r="B20" s="6" t="s">
        <v>679</v>
      </c>
      <c r="C20" s="52">
        <v>23</v>
      </c>
      <c r="D20" s="6">
        <v>4.2770999999999999</v>
      </c>
      <c r="E20" s="6">
        <v>629.47</v>
      </c>
      <c r="F20" s="6">
        <v>629.47</v>
      </c>
      <c r="G20" s="6" t="s">
        <v>685</v>
      </c>
      <c r="H20" s="52">
        <v>12966</v>
      </c>
      <c r="I20" s="48"/>
    </row>
    <row r="21" spans="2:9" x14ac:dyDescent="0.35">
      <c r="B21" s="6" t="s">
        <v>679</v>
      </c>
      <c r="C21" s="52">
        <v>23</v>
      </c>
      <c r="D21" s="6">
        <v>4.2770999999999999</v>
      </c>
      <c r="E21" s="6">
        <v>3200.45</v>
      </c>
      <c r="F21" s="6">
        <v>3200.45</v>
      </c>
      <c r="G21" s="6" t="s">
        <v>685</v>
      </c>
      <c r="H21" s="52">
        <v>9560</v>
      </c>
      <c r="I21" s="48"/>
    </row>
    <row r="22" spans="2:9" x14ac:dyDescent="0.35">
      <c r="B22" s="6" t="s">
        <v>679</v>
      </c>
      <c r="C22" s="52">
        <v>23</v>
      </c>
      <c r="D22" s="6">
        <v>4.2770999999999999</v>
      </c>
      <c r="E22" s="6">
        <v>2377.1999999999998</v>
      </c>
      <c r="F22" s="6">
        <v>2377.1999999999998</v>
      </c>
      <c r="G22" s="6" t="s">
        <v>686</v>
      </c>
      <c r="H22" s="52" t="s">
        <v>922</v>
      </c>
      <c r="I22" s="48"/>
    </row>
    <row r="23" spans="2:9" x14ac:dyDescent="0.35">
      <c r="B23" s="6" t="s">
        <v>679</v>
      </c>
      <c r="C23" s="52">
        <v>23</v>
      </c>
      <c r="D23" s="6">
        <v>4.2770999999999999</v>
      </c>
      <c r="E23" s="6">
        <v>480.58</v>
      </c>
      <c r="F23" s="6">
        <v>480.58</v>
      </c>
      <c r="G23" s="6" t="s">
        <v>686</v>
      </c>
      <c r="H23" s="52" t="s">
        <v>923</v>
      </c>
      <c r="I23" s="48"/>
    </row>
    <row r="24" spans="2:9" x14ac:dyDescent="0.35">
      <c r="B24" s="6" t="s">
        <v>687</v>
      </c>
      <c r="C24" s="52">
        <v>23</v>
      </c>
      <c r="D24" s="6">
        <v>4.2770999999999999</v>
      </c>
      <c r="E24" s="6">
        <v>158</v>
      </c>
      <c r="F24" s="6">
        <v>158</v>
      </c>
      <c r="G24" s="6" t="s">
        <v>688</v>
      </c>
      <c r="H24" s="52">
        <v>413056</v>
      </c>
      <c r="I24" s="48"/>
    </row>
    <row r="25" spans="2:9" x14ac:dyDescent="0.35">
      <c r="B25" s="6" t="s">
        <v>689</v>
      </c>
      <c r="C25" s="52">
        <v>23</v>
      </c>
      <c r="D25" s="6">
        <v>4.2770999999999999</v>
      </c>
      <c r="E25" s="6">
        <v>1161</v>
      </c>
      <c r="F25" s="6">
        <v>1161</v>
      </c>
      <c r="G25" s="6" t="s">
        <v>690</v>
      </c>
      <c r="H25" s="52" t="s">
        <v>691</v>
      </c>
      <c r="I25" s="48"/>
    </row>
    <row r="26" spans="2:9" x14ac:dyDescent="0.35">
      <c r="B26" s="6" t="s">
        <v>692</v>
      </c>
      <c r="C26" s="52">
        <v>23</v>
      </c>
      <c r="D26" s="6">
        <v>4.2770999999999999</v>
      </c>
      <c r="E26" s="6">
        <v>504</v>
      </c>
      <c r="F26" s="6">
        <v>504</v>
      </c>
      <c r="G26" s="6" t="s">
        <v>693</v>
      </c>
      <c r="H26" s="52" t="s">
        <v>694</v>
      </c>
      <c r="I26" s="48"/>
    </row>
    <row r="27" spans="2:9" x14ac:dyDescent="0.35">
      <c r="B27" s="6" t="s">
        <v>692</v>
      </c>
      <c r="C27" s="52">
        <v>23</v>
      </c>
      <c r="D27" s="6">
        <v>4.2770999999999999</v>
      </c>
      <c r="E27" s="6">
        <v>540</v>
      </c>
      <c r="F27" s="6">
        <v>540</v>
      </c>
      <c r="G27" s="6" t="s">
        <v>693</v>
      </c>
      <c r="H27" s="52" t="s">
        <v>695</v>
      </c>
      <c r="I27" s="48"/>
    </row>
    <row r="28" spans="2:9" x14ac:dyDescent="0.35">
      <c r="B28" s="6" t="s">
        <v>679</v>
      </c>
      <c r="C28" s="52">
        <v>23</v>
      </c>
      <c r="D28" s="6">
        <v>4.2770999999999999</v>
      </c>
      <c r="E28" s="6">
        <v>229215.09</v>
      </c>
      <c r="F28" s="6">
        <v>229215.09</v>
      </c>
      <c r="G28" s="6" t="s">
        <v>696</v>
      </c>
      <c r="H28" s="52">
        <v>13533</v>
      </c>
      <c r="I28" s="48"/>
    </row>
    <row r="29" spans="2:9" x14ac:dyDescent="0.35">
      <c r="B29" s="6" t="s">
        <v>679</v>
      </c>
      <c r="C29" s="52">
        <v>23</v>
      </c>
      <c r="D29" s="6">
        <v>4.2770999999999999</v>
      </c>
      <c r="E29" s="6">
        <v>107519.71</v>
      </c>
      <c r="F29" s="6">
        <v>107519.71</v>
      </c>
      <c r="G29" s="6" t="s">
        <v>696</v>
      </c>
      <c r="H29" s="52">
        <v>13532</v>
      </c>
      <c r="I29" s="48"/>
    </row>
    <row r="30" spans="2:9" x14ac:dyDescent="0.35">
      <c r="B30" s="6" t="s">
        <v>679</v>
      </c>
      <c r="C30" s="52">
        <v>23</v>
      </c>
      <c r="D30" s="6">
        <v>4.2770999999999999</v>
      </c>
      <c r="E30" s="6">
        <v>9885.6</v>
      </c>
      <c r="F30" s="6">
        <v>9885.6</v>
      </c>
      <c r="G30" s="6" t="s">
        <v>696</v>
      </c>
      <c r="H30" s="52" t="s">
        <v>924</v>
      </c>
      <c r="I30" s="48"/>
    </row>
    <row r="31" spans="2:9" x14ac:dyDescent="0.35">
      <c r="B31" s="6" t="s">
        <v>679</v>
      </c>
      <c r="C31" s="52">
        <v>23</v>
      </c>
      <c r="D31" s="6">
        <v>4.2770999999999999</v>
      </c>
      <c r="E31" s="6">
        <v>1746.36</v>
      </c>
      <c r="F31" s="6">
        <v>1746.36</v>
      </c>
      <c r="G31" s="6" t="s">
        <v>696</v>
      </c>
      <c r="H31" s="52" t="s">
        <v>925</v>
      </c>
      <c r="I31" s="48"/>
    </row>
    <row r="32" spans="2:9" x14ac:dyDescent="0.35">
      <c r="B32" s="6" t="s">
        <v>679</v>
      </c>
      <c r="C32" s="52">
        <v>23</v>
      </c>
      <c r="D32" s="6">
        <v>4.2770999999999999</v>
      </c>
      <c r="E32" s="6">
        <v>752.76</v>
      </c>
      <c r="F32" s="6">
        <v>752.76</v>
      </c>
      <c r="G32" s="6" t="s">
        <v>686</v>
      </c>
      <c r="H32" s="52" t="s">
        <v>926</v>
      </c>
      <c r="I32" s="48"/>
    </row>
    <row r="33" spans="2:9" x14ac:dyDescent="0.35">
      <c r="B33" s="6" t="s">
        <v>679</v>
      </c>
      <c r="C33" s="52">
        <v>23</v>
      </c>
      <c r="D33" s="6">
        <v>4.2770999999999999</v>
      </c>
      <c r="E33" s="6">
        <v>720.92</v>
      </c>
      <c r="F33" s="6">
        <v>720.92</v>
      </c>
      <c r="G33" s="6" t="s">
        <v>686</v>
      </c>
      <c r="H33" s="52" t="s">
        <v>927</v>
      </c>
      <c r="I33" s="48"/>
    </row>
    <row r="34" spans="2:9" x14ac:dyDescent="0.35">
      <c r="B34" s="6" t="s">
        <v>679</v>
      </c>
      <c r="C34" s="52">
        <v>23</v>
      </c>
      <c r="D34" s="6">
        <v>4.2770999999999999</v>
      </c>
      <c r="E34" s="6">
        <v>1438.95</v>
      </c>
      <c r="F34" s="6">
        <v>1438.95</v>
      </c>
      <c r="G34" s="6" t="s">
        <v>686</v>
      </c>
      <c r="H34" s="52" t="s">
        <v>928</v>
      </c>
      <c r="I34" s="48"/>
    </row>
    <row r="35" spans="2:9" x14ac:dyDescent="0.35">
      <c r="B35" s="6" t="s">
        <v>679</v>
      </c>
      <c r="C35" s="52">
        <v>23</v>
      </c>
      <c r="D35" s="6">
        <v>4.2770999999999999</v>
      </c>
      <c r="E35" s="6">
        <v>1888.41</v>
      </c>
      <c r="F35" s="6">
        <v>1888.41</v>
      </c>
      <c r="G35" s="6" t="s">
        <v>685</v>
      </c>
      <c r="H35" s="52">
        <v>12960</v>
      </c>
      <c r="I35" s="48"/>
    </row>
    <row r="36" spans="2:9" x14ac:dyDescent="0.35">
      <c r="B36" s="6" t="s">
        <v>679</v>
      </c>
      <c r="C36" s="52">
        <v>23</v>
      </c>
      <c r="D36" s="6">
        <v>4.2770999999999999</v>
      </c>
      <c r="E36" s="6">
        <v>1888.41</v>
      </c>
      <c r="F36" s="6">
        <v>1888.41</v>
      </c>
      <c r="G36" s="6" t="s">
        <v>685</v>
      </c>
      <c r="H36" s="52">
        <v>12964</v>
      </c>
      <c r="I36" s="48"/>
    </row>
    <row r="37" spans="2:9" x14ac:dyDescent="0.35">
      <c r="B37" s="6" t="s">
        <v>679</v>
      </c>
      <c r="C37" s="52">
        <v>23</v>
      </c>
      <c r="D37" s="6">
        <v>4.2770999999999999</v>
      </c>
      <c r="E37" s="6">
        <v>629.47</v>
      </c>
      <c r="F37" s="6">
        <v>629.47</v>
      </c>
      <c r="G37" s="6" t="s">
        <v>685</v>
      </c>
      <c r="H37" s="52">
        <v>12968</v>
      </c>
      <c r="I37" s="48"/>
    </row>
    <row r="38" spans="2:9" x14ac:dyDescent="0.35">
      <c r="B38" s="6" t="s">
        <v>679</v>
      </c>
      <c r="C38" s="52">
        <v>23</v>
      </c>
      <c r="D38" s="6">
        <v>4.2770999999999999</v>
      </c>
      <c r="E38" s="6">
        <v>4075</v>
      </c>
      <c r="F38" s="6">
        <v>4075</v>
      </c>
      <c r="G38" s="6" t="s">
        <v>686</v>
      </c>
      <c r="H38" s="52">
        <v>8989</v>
      </c>
      <c r="I38" s="48"/>
    </row>
    <row r="39" spans="2:9" x14ac:dyDescent="0.35">
      <c r="B39" s="6" t="s">
        <v>679</v>
      </c>
      <c r="C39" s="52">
        <v>23</v>
      </c>
      <c r="D39" s="6">
        <v>4.2770999999999999</v>
      </c>
      <c r="E39" s="6">
        <v>179</v>
      </c>
      <c r="F39" s="6">
        <v>220.17</v>
      </c>
      <c r="G39" s="6" t="s">
        <v>697</v>
      </c>
      <c r="H39" s="52">
        <v>137005</v>
      </c>
      <c r="I39" s="48"/>
    </row>
    <row r="40" spans="2:9" x14ac:dyDescent="0.35">
      <c r="B40" s="6" t="s">
        <v>679</v>
      </c>
      <c r="C40" s="52">
        <v>23</v>
      </c>
      <c r="D40" s="6">
        <v>4.2770999999999999</v>
      </c>
      <c r="E40" s="6">
        <v>443</v>
      </c>
      <c r="F40" s="6">
        <v>544.89</v>
      </c>
      <c r="G40" s="6" t="s">
        <v>697</v>
      </c>
      <c r="H40" s="52">
        <v>137431</v>
      </c>
      <c r="I40" s="48"/>
    </row>
    <row r="41" spans="2:9" x14ac:dyDescent="0.35">
      <c r="B41" s="6" t="s">
        <v>679</v>
      </c>
      <c r="C41" s="52">
        <v>23</v>
      </c>
      <c r="D41" s="6">
        <v>4.2770999999999999</v>
      </c>
      <c r="E41" s="6">
        <v>2483</v>
      </c>
      <c r="F41" s="6">
        <v>3054.09</v>
      </c>
      <c r="G41" s="6" t="s">
        <v>697</v>
      </c>
      <c r="H41" s="52" t="s">
        <v>698</v>
      </c>
      <c r="I41" s="48"/>
    </row>
    <row r="42" spans="2:9" x14ac:dyDescent="0.35">
      <c r="B42" s="6" t="s">
        <v>679</v>
      </c>
      <c r="C42" s="52">
        <v>23</v>
      </c>
      <c r="D42" s="6">
        <v>4.2770999999999999</v>
      </c>
      <c r="E42" s="6">
        <v>2471</v>
      </c>
      <c r="F42" s="6">
        <v>3039.33</v>
      </c>
      <c r="G42" s="6" t="s">
        <v>697</v>
      </c>
      <c r="H42" s="52" t="s">
        <v>698</v>
      </c>
      <c r="I42" s="48"/>
    </row>
    <row r="43" spans="2:9" x14ac:dyDescent="0.35">
      <c r="B43" s="6" t="s">
        <v>679</v>
      </c>
      <c r="C43" s="52">
        <v>23</v>
      </c>
      <c r="D43" s="6">
        <v>4.2770999999999999</v>
      </c>
      <c r="E43" s="6">
        <v>1653</v>
      </c>
      <c r="F43" s="6">
        <v>2033.19</v>
      </c>
      <c r="G43" s="6" t="s">
        <v>697</v>
      </c>
      <c r="H43" s="52" t="s">
        <v>698</v>
      </c>
      <c r="I43" s="48"/>
    </row>
    <row r="44" spans="2:9" x14ac:dyDescent="0.35">
      <c r="B44" s="6" t="s">
        <v>679</v>
      </c>
      <c r="C44" s="52">
        <v>23</v>
      </c>
      <c r="D44" s="6">
        <v>4.2770999999999999</v>
      </c>
      <c r="E44" s="6">
        <v>14</v>
      </c>
      <c r="F44" s="6">
        <v>17.22</v>
      </c>
      <c r="G44" s="6" t="s">
        <v>697</v>
      </c>
      <c r="H44" s="52">
        <v>137055</v>
      </c>
      <c r="I44" s="48"/>
    </row>
    <row r="45" spans="2:9" x14ac:dyDescent="0.35">
      <c r="B45" s="6" t="s">
        <v>679</v>
      </c>
      <c r="C45" s="52">
        <v>23</v>
      </c>
      <c r="D45" s="6">
        <v>4.2770999999999999</v>
      </c>
      <c r="E45" s="6">
        <v>78</v>
      </c>
      <c r="F45" s="6">
        <v>95.94</v>
      </c>
      <c r="G45" s="6" t="s">
        <v>697</v>
      </c>
      <c r="H45" s="52">
        <v>51137113</v>
      </c>
      <c r="I45" s="48"/>
    </row>
    <row r="46" spans="2:9" x14ac:dyDescent="0.35">
      <c r="B46" s="6" t="s">
        <v>679</v>
      </c>
      <c r="C46" s="52">
        <v>23</v>
      </c>
      <c r="D46" s="6">
        <v>4.2770999999999999</v>
      </c>
      <c r="E46" s="6">
        <v>45</v>
      </c>
      <c r="F46" s="6">
        <v>55.35</v>
      </c>
      <c r="G46" s="6" t="s">
        <v>697</v>
      </c>
      <c r="H46" s="52">
        <v>137088</v>
      </c>
      <c r="I46" s="48"/>
    </row>
    <row r="47" spans="2:9" x14ac:dyDescent="0.35">
      <c r="B47" s="6" t="s">
        <v>679</v>
      </c>
      <c r="C47" s="52">
        <v>23</v>
      </c>
      <c r="D47" s="6">
        <v>4.2770999999999999</v>
      </c>
      <c r="E47" s="6">
        <v>2483</v>
      </c>
      <c r="F47" s="6">
        <v>3054.09</v>
      </c>
      <c r="G47" s="6" t="s">
        <v>699</v>
      </c>
      <c r="H47" s="52" t="s">
        <v>698</v>
      </c>
      <c r="I47" s="48"/>
    </row>
    <row r="48" spans="2:9" x14ac:dyDescent="0.35">
      <c r="B48" s="6" t="s">
        <v>679</v>
      </c>
      <c r="C48" s="52">
        <v>23</v>
      </c>
      <c r="D48" s="6">
        <v>4.2770999999999999</v>
      </c>
      <c r="E48" s="6">
        <v>2471</v>
      </c>
      <c r="F48" s="6">
        <v>3039.33</v>
      </c>
      <c r="G48" s="6" t="s">
        <v>699</v>
      </c>
      <c r="H48" s="52" t="s">
        <v>698</v>
      </c>
      <c r="I48" s="48"/>
    </row>
    <row r="49" spans="2:9" x14ac:dyDescent="0.35">
      <c r="B49" s="6" t="s">
        <v>679</v>
      </c>
      <c r="C49" s="52">
        <v>23</v>
      </c>
      <c r="D49" s="6">
        <v>4.2770999999999999</v>
      </c>
      <c r="E49" s="6">
        <v>404</v>
      </c>
      <c r="F49" s="6">
        <v>496.92</v>
      </c>
      <c r="G49" s="6" t="s">
        <v>699</v>
      </c>
      <c r="H49" s="52">
        <v>137424</v>
      </c>
      <c r="I49" s="48"/>
    </row>
    <row r="50" spans="2:9" x14ac:dyDescent="0.35">
      <c r="B50" s="6" t="s">
        <v>679</v>
      </c>
      <c r="C50" s="52">
        <v>23</v>
      </c>
      <c r="D50" s="6">
        <v>4.2770999999999999</v>
      </c>
      <c r="E50" s="6">
        <v>179</v>
      </c>
      <c r="F50" s="6">
        <v>220.17</v>
      </c>
      <c r="G50" s="6" t="s">
        <v>699</v>
      </c>
      <c r="H50" s="52">
        <v>137005</v>
      </c>
      <c r="I50" s="48"/>
    </row>
    <row r="51" spans="2:9" x14ac:dyDescent="0.35">
      <c r="B51" s="6" t="s">
        <v>679</v>
      </c>
      <c r="C51" s="52">
        <v>23</v>
      </c>
      <c r="D51" s="6">
        <v>4.2770999999999999</v>
      </c>
      <c r="E51" s="6">
        <v>7</v>
      </c>
      <c r="F51" s="6">
        <v>8.61</v>
      </c>
      <c r="G51" s="6" t="s">
        <v>699</v>
      </c>
      <c r="H51" s="52">
        <v>137055</v>
      </c>
      <c r="I51" s="48"/>
    </row>
    <row r="52" spans="2:9" x14ac:dyDescent="0.35">
      <c r="B52" s="6" t="s">
        <v>679</v>
      </c>
      <c r="C52" s="52">
        <v>23</v>
      </c>
      <c r="D52" s="6">
        <v>4.2770999999999999</v>
      </c>
      <c r="E52" s="6">
        <v>30</v>
      </c>
      <c r="F52" s="6">
        <v>36.9</v>
      </c>
      <c r="G52" s="6" t="s">
        <v>699</v>
      </c>
      <c r="H52" s="52">
        <v>137088</v>
      </c>
      <c r="I52" s="48"/>
    </row>
    <row r="53" spans="2:9" x14ac:dyDescent="0.35">
      <c r="B53" s="6" t="s">
        <v>679</v>
      </c>
      <c r="C53" s="52">
        <v>23</v>
      </c>
      <c r="D53" s="6">
        <v>4.2770999999999999</v>
      </c>
      <c r="E53" s="6">
        <v>52</v>
      </c>
      <c r="F53" s="6">
        <v>63.96</v>
      </c>
      <c r="G53" s="6" t="s">
        <v>699</v>
      </c>
      <c r="H53" s="52">
        <v>51137113</v>
      </c>
      <c r="I53" s="48"/>
    </row>
    <row r="54" spans="2:9" x14ac:dyDescent="0.35">
      <c r="B54" s="6" t="s">
        <v>679</v>
      </c>
      <c r="C54" s="52">
        <v>23</v>
      </c>
      <c r="D54" s="6">
        <v>4.2770999999999999</v>
      </c>
      <c r="E54" s="6">
        <v>40</v>
      </c>
      <c r="F54" s="6">
        <v>49.2</v>
      </c>
      <c r="G54" s="6" t="s">
        <v>699</v>
      </c>
      <c r="H54" s="52">
        <v>137070</v>
      </c>
      <c r="I54" s="48"/>
    </row>
    <row r="55" spans="2:9" x14ac:dyDescent="0.35">
      <c r="B55" s="6" t="s">
        <v>679</v>
      </c>
      <c r="C55" s="52">
        <v>23</v>
      </c>
      <c r="D55" s="6">
        <v>4.2770999999999999</v>
      </c>
      <c r="E55" s="6">
        <v>2453</v>
      </c>
      <c r="F55" s="6">
        <v>3017.19</v>
      </c>
      <c r="G55" s="6" t="s">
        <v>700</v>
      </c>
      <c r="H55" s="52" t="s">
        <v>701</v>
      </c>
      <c r="I55" s="48"/>
    </row>
    <row r="56" spans="2:9" x14ac:dyDescent="0.35">
      <c r="B56" s="6" t="s">
        <v>679</v>
      </c>
      <c r="C56" s="52">
        <v>23</v>
      </c>
      <c r="D56" s="6">
        <v>4.2770999999999999</v>
      </c>
      <c r="E56" s="6">
        <v>313</v>
      </c>
      <c r="F56" s="6">
        <v>384.99</v>
      </c>
      <c r="G56" s="6" t="s">
        <v>700</v>
      </c>
      <c r="H56" s="52">
        <v>137409</v>
      </c>
      <c r="I56" s="48"/>
    </row>
    <row r="57" spans="2:9" x14ac:dyDescent="0.35">
      <c r="B57" s="6" t="s">
        <v>679</v>
      </c>
      <c r="C57" s="52">
        <v>23</v>
      </c>
      <c r="D57" s="6">
        <v>4.2770999999999999</v>
      </c>
      <c r="E57" s="6">
        <v>356</v>
      </c>
      <c r="F57" s="6">
        <v>437.88</v>
      </c>
      <c r="G57" s="6" t="s">
        <v>700</v>
      </c>
      <c r="H57" s="52">
        <v>137417</v>
      </c>
      <c r="I57" s="48"/>
    </row>
    <row r="58" spans="2:9" x14ac:dyDescent="0.35">
      <c r="B58" s="6" t="s">
        <v>679</v>
      </c>
      <c r="C58" s="52">
        <v>23</v>
      </c>
      <c r="D58" s="6">
        <v>4.2770999999999999</v>
      </c>
      <c r="E58" s="6">
        <v>68</v>
      </c>
      <c r="F58" s="6">
        <v>83.64</v>
      </c>
      <c r="G58" s="6" t="s">
        <v>700</v>
      </c>
      <c r="H58" s="52">
        <v>137061</v>
      </c>
      <c r="I58" s="48"/>
    </row>
    <row r="59" spans="2:9" x14ac:dyDescent="0.35">
      <c r="B59" s="6" t="s">
        <v>679</v>
      </c>
      <c r="C59" s="52">
        <v>23</v>
      </c>
      <c r="D59" s="6">
        <v>4.2770999999999999</v>
      </c>
      <c r="E59" s="6">
        <v>16</v>
      </c>
      <c r="F59" s="6">
        <v>19.68</v>
      </c>
      <c r="G59" s="6" t="s">
        <v>700</v>
      </c>
      <c r="H59" s="52">
        <v>137029</v>
      </c>
      <c r="I59" s="48"/>
    </row>
    <row r="60" spans="2:9" x14ac:dyDescent="0.35">
      <c r="B60" s="6" t="s">
        <v>679</v>
      </c>
      <c r="C60" s="52">
        <v>23</v>
      </c>
      <c r="D60" s="6">
        <v>4.2770999999999999</v>
      </c>
      <c r="E60" s="6">
        <v>30</v>
      </c>
      <c r="F60" s="6">
        <v>36.9</v>
      </c>
      <c r="G60" s="6" t="s">
        <v>700</v>
      </c>
      <c r="H60" s="52">
        <v>137088</v>
      </c>
      <c r="I60" s="48"/>
    </row>
    <row r="61" spans="2:9" x14ac:dyDescent="0.35">
      <c r="B61" s="6" t="s">
        <v>679</v>
      </c>
      <c r="C61" s="52">
        <v>23</v>
      </c>
      <c r="D61" s="6">
        <v>4.2770999999999999</v>
      </c>
      <c r="E61" s="6">
        <v>26</v>
      </c>
      <c r="F61" s="6">
        <v>31.98</v>
      </c>
      <c r="G61" s="6" t="s">
        <v>700</v>
      </c>
      <c r="H61" s="52">
        <v>51137113</v>
      </c>
      <c r="I61" s="48"/>
    </row>
    <row r="62" spans="2:9" x14ac:dyDescent="0.35">
      <c r="B62" s="6" t="s">
        <v>679</v>
      </c>
      <c r="C62" s="52">
        <v>23</v>
      </c>
      <c r="D62" s="6">
        <v>4.2770999999999999</v>
      </c>
      <c r="E62" s="6">
        <v>179</v>
      </c>
      <c r="F62" s="6">
        <v>220.17</v>
      </c>
      <c r="G62" s="6" t="s">
        <v>700</v>
      </c>
      <c r="H62" s="52">
        <v>137005</v>
      </c>
      <c r="I62" s="48"/>
    </row>
    <row r="63" spans="2:9" x14ac:dyDescent="0.35">
      <c r="B63" s="6" t="s">
        <v>679</v>
      </c>
      <c r="C63" s="52">
        <v>23</v>
      </c>
      <c r="D63" s="6">
        <v>4.2770999999999999</v>
      </c>
      <c r="E63" s="6">
        <v>37</v>
      </c>
      <c r="F63" s="6">
        <v>45.51</v>
      </c>
      <c r="G63" s="6" t="s">
        <v>700</v>
      </c>
      <c r="H63" s="52">
        <v>137030</v>
      </c>
      <c r="I63" s="48"/>
    </row>
    <row r="64" spans="2:9" x14ac:dyDescent="0.35">
      <c r="B64" s="6" t="s">
        <v>679</v>
      </c>
      <c r="C64" s="52">
        <v>23</v>
      </c>
      <c r="D64" s="6">
        <v>4.2770999999999999</v>
      </c>
      <c r="E64" s="6">
        <v>778.36</v>
      </c>
      <c r="F64" s="6">
        <v>778.36</v>
      </c>
      <c r="G64" s="6" t="s">
        <v>702</v>
      </c>
      <c r="H64" s="52" t="s">
        <v>948</v>
      </c>
      <c r="I64" s="48"/>
    </row>
    <row r="65" spans="2:9" x14ac:dyDescent="0.35">
      <c r="B65" s="6" t="s">
        <v>679</v>
      </c>
      <c r="C65" s="52">
        <v>23</v>
      </c>
      <c r="D65" s="6">
        <v>4.2770999999999999</v>
      </c>
      <c r="E65" s="6">
        <v>14463</v>
      </c>
      <c r="F65" s="6">
        <v>17789.490000000002</v>
      </c>
      <c r="G65" s="6" t="s">
        <v>703</v>
      </c>
      <c r="H65" s="52" t="s">
        <v>949</v>
      </c>
      <c r="I65" s="48"/>
    </row>
    <row r="66" spans="2:9" x14ac:dyDescent="0.35">
      <c r="B66" s="6" t="s">
        <v>679</v>
      </c>
      <c r="C66" s="52">
        <v>23</v>
      </c>
      <c r="D66" s="6">
        <v>4.2770999999999999</v>
      </c>
      <c r="E66" s="6">
        <v>291.36</v>
      </c>
      <c r="F66" s="6">
        <v>291.36</v>
      </c>
      <c r="G66" s="6" t="s">
        <v>704</v>
      </c>
      <c r="H66" s="52" t="s">
        <v>950</v>
      </c>
      <c r="I66" s="48"/>
    </row>
    <row r="67" spans="2:9" x14ac:dyDescent="0.35">
      <c r="B67" s="6" t="s">
        <v>679</v>
      </c>
      <c r="C67" s="52">
        <v>23</v>
      </c>
      <c r="D67" s="6">
        <v>4.2770999999999999</v>
      </c>
      <c r="E67" s="6">
        <v>4937</v>
      </c>
      <c r="F67" s="6">
        <v>6072.51</v>
      </c>
      <c r="G67" s="6" t="s">
        <v>705</v>
      </c>
      <c r="H67" s="52" t="s">
        <v>949</v>
      </c>
      <c r="I67" s="48"/>
    </row>
    <row r="68" spans="2:9" x14ac:dyDescent="0.35">
      <c r="B68" s="6" t="s">
        <v>706</v>
      </c>
      <c r="C68" s="52">
        <v>23</v>
      </c>
      <c r="D68" s="6">
        <v>4.2770999999999999</v>
      </c>
      <c r="E68" s="6">
        <v>2344</v>
      </c>
      <c r="F68" s="6">
        <v>2344</v>
      </c>
      <c r="G68" s="6" t="s">
        <v>707</v>
      </c>
      <c r="H68" s="52" t="s">
        <v>708</v>
      </c>
      <c r="I68" s="48"/>
    </row>
    <row r="69" spans="2:9" x14ac:dyDescent="0.35">
      <c r="B69" s="6" t="s">
        <v>706</v>
      </c>
      <c r="C69" s="52">
        <v>23</v>
      </c>
      <c r="D69" s="6">
        <v>4.2770999999999999</v>
      </c>
      <c r="E69" s="6">
        <v>343.7</v>
      </c>
      <c r="F69" s="6">
        <v>343.7</v>
      </c>
      <c r="G69" s="6" t="s">
        <v>709</v>
      </c>
      <c r="H69" s="52" t="s">
        <v>710</v>
      </c>
      <c r="I69" s="48"/>
    </row>
    <row r="70" spans="2:9" x14ac:dyDescent="0.35">
      <c r="B70" s="6" t="s">
        <v>679</v>
      </c>
      <c r="C70" s="52">
        <v>23</v>
      </c>
      <c r="D70" s="6">
        <v>4.2770999999999999</v>
      </c>
      <c r="E70" s="6">
        <v>815.76</v>
      </c>
      <c r="F70" s="6">
        <v>815.76</v>
      </c>
      <c r="G70" s="6" t="s">
        <v>711</v>
      </c>
      <c r="H70" s="52" t="s">
        <v>951</v>
      </c>
      <c r="I70" s="48"/>
    </row>
    <row r="71" spans="2:9" x14ac:dyDescent="0.35">
      <c r="B71" s="6" t="s">
        <v>706</v>
      </c>
      <c r="C71" s="52">
        <v>23</v>
      </c>
      <c r="D71" s="6">
        <v>3.5754000000000001</v>
      </c>
      <c r="E71" s="6">
        <v>5525</v>
      </c>
      <c r="F71" s="6">
        <v>5525</v>
      </c>
      <c r="G71" s="6" t="s">
        <v>712</v>
      </c>
      <c r="H71" s="52" t="s">
        <v>713</v>
      </c>
      <c r="I71" s="48"/>
    </row>
    <row r="72" spans="2:9" x14ac:dyDescent="0.35">
      <c r="B72" s="6" t="s">
        <v>706</v>
      </c>
      <c r="C72" s="52">
        <v>23</v>
      </c>
      <c r="D72" s="6">
        <v>3.5754000000000001</v>
      </c>
      <c r="E72" s="6">
        <v>6480</v>
      </c>
      <c r="F72" s="6">
        <v>6480</v>
      </c>
      <c r="G72" s="6" t="s">
        <v>712</v>
      </c>
      <c r="H72" s="52" t="s">
        <v>714</v>
      </c>
      <c r="I72" s="48"/>
    </row>
    <row r="73" spans="2:9" x14ac:dyDescent="0.35">
      <c r="B73" s="6" t="s">
        <v>679</v>
      </c>
      <c r="C73" s="52">
        <v>23</v>
      </c>
      <c r="D73" s="6">
        <v>4.2770999999999999</v>
      </c>
      <c r="E73" s="6">
        <v>806.4</v>
      </c>
      <c r="F73" s="6">
        <v>806.4</v>
      </c>
      <c r="G73" s="6" t="s">
        <v>715</v>
      </c>
      <c r="H73" s="52" t="s">
        <v>952</v>
      </c>
      <c r="I73" s="48"/>
    </row>
    <row r="74" spans="2:9" x14ac:dyDescent="0.35">
      <c r="B74" s="6" t="s">
        <v>679</v>
      </c>
      <c r="C74" s="52">
        <v>23</v>
      </c>
      <c r="D74" s="6">
        <v>4.2770999999999999</v>
      </c>
      <c r="E74" s="6">
        <v>540.79999999999995</v>
      </c>
      <c r="F74" s="6">
        <v>540.79999999999995</v>
      </c>
      <c r="G74" s="6" t="s">
        <v>716</v>
      </c>
      <c r="H74" s="52" t="s">
        <v>953</v>
      </c>
      <c r="I74" s="48"/>
    </row>
    <row r="75" spans="2:9" x14ac:dyDescent="0.35">
      <c r="B75" s="6" t="s">
        <v>679</v>
      </c>
      <c r="C75" s="52">
        <v>23</v>
      </c>
      <c r="D75" s="6">
        <v>4.2770999999999999</v>
      </c>
      <c r="E75" s="6">
        <v>487.08</v>
      </c>
      <c r="F75" s="6">
        <v>487.08</v>
      </c>
      <c r="G75" s="6" t="s">
        <v>717</v>
      </c>
      <c r="H75" s="52" t="s">
        <v>954</v>
      </c>
      <c r="I75" s="48"/>
    </row>
    <row r="76" spans="2:9" x14ac:dyDescent="0.35">
      <c r="B76" s="6" t="s">
        <v>679</v>
      </c>
      <c r="C76" s="52">
        <v>23</v>
      </c>
      <c r="D76" s="6">
        <v>4.2770999999999999</v>
      </c>
      <c r="E76" s="6">
        <v>338.4</v>
      </c>
      <c r="F76" s="6">
        <v>338.4</v>
      </c>
      <c r="G76" s="6" t="s">
        <v>718</v>
      </c>
      <c r="H76" s="52" t="s">
        <v>955</v>
      </c>
      <c r="I76" s="48"/>
    </row>
    <row r="77" spans="2:9" x14ac:dyDescent="0.35">
      <c r="B77" s="6" t="s">
        <v>679</v>
      </c>
      <c r="C77" s="52">
        <v>23</v>
      </c>
      <c r="D77" s="6">
        <v>4.2770999999999999</v>
      </c>
      <c r="E77" s="6">
        <v>255.84</v>
      </c>
      <c r="F77" s="6">
        <v>255.84</v>
      </c>
      <c r="G77" s="6" t="s">
        <v>719</v>
      </c>
      <c r="H77" s="52" t="s">
        <v>956</v>
      </c>
      <c r="I77" s="48"/>
    </row>
    <row r="78" spans="2:9" x14ac:dyDescent="0.35">
      <c r="B78" s="6" t="s">
        <v>679</v>
      </c>
      <c r="C78" s="52">
        <v>23</v>
      </c>
      <c r="D78" s="6">
        <v>4.2770999999999999</v>
      </c>
      <c r="E78" s="6">
        <v>255.84</v>
      </c>
      <c r="F78" s="6">
        <v>255.84</v>
      </c>
      <c r="G78" s="6" t="s">
        <v>720</v>
      </c>
      <c r="H78" s="52" t="s">
        <v>956</v>
      </c>
      <c r="I78" s="48"/>
    </row>
    <row r="79" spans="2:9" x14ac:dyDescent="0.35">
      <c r="B79" s="6" t="s">
        <v>679</v>
      </c>
      <c r="C79" s="52">
        <v>23</v>
      </c>
      <c r="D79" s="6">
        <v>4.2770999999999999</v>
      </c>
      <c r="E79" s="6">
        <v>586.35</v>
      </c>
      <c r="F79" s="6">
        <v>586.35</v>
      </c>
      <c r="G79" s="6" t="s">
        <v>686</v>
      </c>
      <c r="H79" s="52" t="s">
        <v>929</v>
      </c>
      <c r="I79" s="48"/>
    </row>
    <row r="80" spans="2:9" x14ac:dyDescent="0.35">
      <c r="B80" s="6" t="s">
        <v>679</v>
      </c>
      <c r="C80" s="52">
        <v>23</v>
      </c>
      <c r="D80" s="6">
        <v>4.2770999999999999</v>
      </c>
      <c r="E80" s="6">
        <v>1279.2</v>
      </c>
      <c r="F80" s="6">
        <v>1279.2</v>
      </c>
      <c r="G80" s="6" t="s">
        <v>721</v>
      </c>
      <c r="H80" s="52">
        <v>513209</v>
      </c>
      <c r="I80" s="48"/>
    </row>
    <row r="81" spans="2:9" x14ac:dyDescent="0.35">
      <c r="B81" s="6" t="s">
        <v>679</v>
      </c>
      <c r="C81" s="52">
        <v>23</v>
      </c>
      <c r="D81" s="6">
        <v>4.2770999999999999</v>
      </c>
      <c r="E81" s="6">
        <v>300</v>
      </c>
      <c r="F81" s="6">
        <v>300</v>
      </c>
      <c r="G81" s="6" t="s">
        <v>721</v>
      </c>
      <c r="H81" s="52">
        <v>54092035</v>
      </c>
      <c r="I81" s="48"/>
    </row>
    <row r="82" spans="2:9" x14ac:dyDescent="0.35">
      <c r="B82" s="6" t="s">
        <v>722</v>
      </c>
      <c r="C82" s="52">
        <v>23</v>
      </c>
      <c r="D82" s="6">
        <v>4.2770999999999999</v>
      </c>
      <c r="E82" s="6">
        <v>10</v>
      </c>
      <c r="F82" s="6">
        <v>10</v>
      </c>
      <c r="G82" s="6" t="s">
        <v>721</v>
      </c>
      <c r="H82" s="52">
        <v>9800</v>
      </c>
      <c r="I82" s="48"/>
    </row>
    <row r="83" spans="2:9" x14ac:dyDescent="0.35">
      <c r="B83" s="6" t="s">
        <v>722</v>
      </c>
      <c r="C83" s="52">
        <v>23</v>
      </c>
      <c r="D83" s="6">
        <v>4.2770999999999999</v>
      </c>
      <c r="E83" s="6">
        <v>9</v>
      </c>
      <c r="F83" s="6">
        <v>9</v>
      </c>
      <c r="G83" s="6" t="s">
        <v>721</v>
      </c>
      <c r="H83" s="52">
        <v>9700</v>
      </c>
      <c r="I83" s="48"/>
    </row>
    <row r="84" spans="2:9" x14ac:dyDescent="0.35">
      <c r="B84" s="6" t="s">
        <v>722</v>
      </c>
      <c r="C84" s="52">
        <v>23</v>
      </c>
      <c r="D84" s="6">
        <v>4.2770999999999999</v>
      </c>
      <c r="E84" s="6">
        <v>18</v>
      </c>
      <c r="F84" s="6">
        <v>18</v>
      </c>
      <c r="G84" s="6" t="s">
        <v>721</v>
      </c>
      <c r="H84" s="52">
        <v>9600</v>
      </c>
      <c r="I84" s="48"/>
    </row>
    <row r="85" spans="2:9" x14ac:dyDescent="0.35">
      <c r="B85" s="6" t="s">
        <v>706</v>
      </c>
      <c r="C85" s="52">
        <v>23</v>
      </c>
      <c r="D85" s="6">
        <v>4.2770999999999999</v>
      </c>
      <c r="E85" s="6">
        <v>484.56</v>
      </c>
      <c r="F85" s="6">
        <v>484.56</v>
      </c>
      <c r="G85" s="6" t="s">
        <v>723</v>
      </c>
      <c r="H85" s="52" t="s">
        <v>724</v>
      </c>
      <c r="I85" s="48"/>
    </row>
    <row r="86" spans="2:9" x14ac:dyDescent="0.35">
      <c r="B86" s="6" t="s">
        <v>706</v>
      </c>
      <c r="C86" s="52">
        <v>23</v>
      </c>
      <c r="D86" s="6">
        <v>4.2770999999999999</v>
      </c>
      <c r="E86" s="6">
        <v>1869</v>
      </c>
      <c r="F86" s="6">
        <v>1869</v>
      </c>
      <c r="G86" s="6" t="s">
        <v>723</v>
      </c>
      <c r="H86" s="52" t="s">
        <v>725</v>
      </c>
      <c r="I86" s="48"/>
    </row>
    <row r="87" spans="2:9" x14ac:dyDescent="0.35">
      <c r="B87" s="6" t="s">
        <v>679</v>
      </c>
      <c r="C87" s="52">
        <v>23</v>
      </c>
      <c r="D87" s="6">
        <v>4.2770999999999999</v>
      </c>
      <c r="E87" s="6">
        <v>880</v>
      </c>
      <c r="F87" s="6">
        <v>880</v>
      </c>
      <c r="G87" s="6" t="s">
        <v>726</v>
      </c>
      <c r="H87" s="52" t="s">
        <v>957</v>
      </c>
      <c r="I87" s="48"/>
    </row>
    <row r="88" spans="2:9" x14ac:dyDescent="0.35">
      <c r="B88" s="6" t="s">
        <v>722</v>
      </c>
      <c r="C88" s="52">
        <v>23</v>
      </c>
      <c r="D88" s="6">
        <v>4.2770999999999999</v>
      </c>
      <c r="E88" s="6">
        <v>20</v>
      </c>
      <c r="F88" s="6">
        <v>20</v>
      </c>
      <c r="G88" s="6" t="s">
        <v>726</v>
      </c>
      <c r="H88" s="52">
        <v>9800</v>
      </c>
      <c r="I88" s="48"/>
    </row>
    <row r="89" spans="2:9" x14ac:dyDescent="0.35">
      <c r="B89" s="6" t="s">
        <v>722</v>
      </c>
      <c r="C89" s="52">
        <v>23</v>
      </c>
      <c r="D89" s="6">
        <v>4.2770999999999999</v>
      </c>
      <c r="E89" s="6">
        <v>18</v>
      </c>
      <c r="F89" s="6">
        <v>18</v>
      </c>
      <c r="G89" s="6" t="s">
        <v>726</v>
      </c>
      <c r="H89" s="52">
        <v>9700</v>
      </c>
      <c r="I89" s="48"/>
    </row>
    <row r="90" spans="2:9" x14ac:dyDescent="0.35">
      <c r="B90" s="6" t="s">
        <v>722</v>
      </c>
      <c r="C90" s="52">
        <v>23</v>
      </c>
      <c r="D90" s="6">
        <v>4.2770999999999999</v>
      </c>
      <c r="E90" s="6">
        <v>90</v>
      </c>
      <c r="F90" s="6">
        <v>90</v>
      </c>
      <c r="G90" s="6" t="s">
        <v>726</v>
      </c>
      <c r="H90" s="52">
        <v>9600</v>
      </c>
      <c r="I90" s="48"/>
    </row>
    <row r="91" spans="2:9" x14ac:dyDescent="0.35">
      <c r="B91" s="6" t="s">
        <v>679</v>
      </c>
      <c r="C91" s="52">
        <v>23</v>
      </c>
      <c r="D91" s="6">
        <v>4.2770999999999999</v>
      </c>
      <c r="E91" s="6">
        <v>458.88</v>
      </c>
      <c r="F91" s="6">
        <v>458.88</v>
      </c>
      <c r="G91" s="6" t="s">
        <v>727</v>
      </c>
      <c r="H91" s="52">
        <v>138331</v>
      </c>
      <c r="I91" s="48"/>
    </row>
    <row r="92" spans="2:9" x14ac:dyDescent="0.35">
      <c r="B92" s="6" t="s">
        <v>679</v>
      </c>
      <c r="C92" s="52">
        <v>23</v>
      </c>
      <c r="D92" s="6">
        <v>4.2770999999999999</v>
      </c>
      <c r="E92" s="6">
        <v>200</v>
      </c>
      <c r="F92" s="6">
        <v>200</v>
      </c>
      <c r="G92" s="6" t="s">
        <v>728</v>
      </c>
      <c r="H92" s="52">
        <v>51152146</v>
      </c>
      <c r="I92" s="48"/>
    </row>
    <row r="93" spans="2:9" x14ac:dyDescent="0.35">
      <c r="B93" s="6" t="s">
        <v>679</v>
      </c>
      <c r="C93" s="52">
        <v>23</v>
      </c>
      <c r="D93" s="6">
        <v>4.2770999999999999</v>
      </c>
      <c r="E93" s="6">
        <v>1530</v>
      </c>
      <c r="F93" s="6">
        <v>1530</v>
      </c>
      <c r="G93" s="6" t="s">
        <v>729</v>
      </c>
      <c r="H93" s="52">
        <v>51092065</v>
      </c>
      <c r="I93" s="48"/>
    </row>
    <row r="94" spans="2:9" x14ac:dyDescent="0.35">
      <c r="B94" s="6" t="s">
        <v>679</v>
      </c>
      <c r="C94" s="52">
        <v>23</v>
      </c>
      <c r="D94" s="6">
        <v>4.2770999999999999</v>
      </c>
      <c r="E94" s="6">
        <v>421.1</v>
      </c>
      <c r="F94" s="6">
        <v>421.1</v>
      </c>
      <c r="G94" s="6" t="s">
        <v>730</v>
      </c>
      <c r="H94" s="52">
        <v>137026</v>
      </c>
      <c r="I94" s="48"/>
    </row>
    <row r="95" spans="2:9" x14ac:dyDescent="0.35">
      <c r="B95" s="6" t="s">
        <v>722</v>
      </c>
      <c r="C95" s="52">
        <v>23</v>
      </c>
      <c r="D95" s="6">
        <v>4.2770999999999999</v>
      </c>
      <c r="E95" s="6">
        <v>15</v>
      </c>
      <c r="F95" s="6">
        <v>15</v>
      </c>
      <c r="G95" s="6" t="s">
        <v>730</v>
      </c>
      <c r="H95" s="52">
        <v>9800</v>
      </c>
      <c r="I95" s="48"/>
    </row>
    <row r="96" spans="2:9" x14ac:dyDescent="0.35">
      <c r="B96" s="6" t="s">
        <v>679</v>
      </c>
      <c r="C96" s="52">
        <v>23</v>
      </c>
      <c r="D96" s="6">
        <v>4.2770999999999999</v>
      </c>
      <c r="E96" s="6">
        <v>1258.94</v>
      </c>
      <c r="F96" s="6">
        <v>1258.94</v>
      </c>
      <c r="G96" s="6" t="s">
        <v>685</v>
      </c>
      <c r="H96" s="52">
        <v>12952</v>
      </c>
      <c r="I96" s="48"/>
    </row>
    <row r="97" spans="2:9" x14ac:dyDescent="0.35">
      <c r="B97" s="6" t="s">
        <v>679</v>
      </c>
      <c r="C97" s="52">
        <v>23</v>
      </c>
      <c r="D97" s="6">
        <v>4.2770999999999999</v>
      </c>
      <c r="E97" s="6">
        <v>1139.18</v>
      </c>
      <c r="F97" s="6">
        <v>1139.18</v>
      </c>
      <c r="G97" s="6" t="s">
        <v>731</v>
      </c>
      <c r="H97" s="52" t="s">
        <v>930</v>
      </c>
      <c r="I97" s="48"/>
    </row>
    <row r="98" spans="2:9" x14ac:dyDescent="0.35">
      <c r="B98" s="6" t="s">
        <v>679</v>
      </c>
      <c r="C98" s="52">
        <v>23</v>
      </c>
      <c r="D98" s="6">
        <v>4.2770999999999999</v>
      </c>
      <c r="E98" s="6">
        <v>4391.3500000000004</v>
      </c>
      <c r="F98" s="6">
        <v>4391.3500000000004</v>
      </c>
      <c r="G98" s="6" t="s">
        <v>732</v>
      </c>
      <c r="H98" s="52" t="s">
        <v>931</v>
      </c>
      <c r="I98" s="48"/>
    </row>
    <row r="99" spans="2:9" x14ac:dyDescent="0.35">
      <c r="B99" s="6" t="s">
        <v>679</v>
      </c>
      <c r="C99" s="52">
        <v>23</v>
      </c>
      <c r="D99" s="6">
        <v>4.2770999999999999</v>
      </c>
      <c r="E99" s="6">
        <v>1756.54</v>
      </c>
      <c r="F99" s="6">
        <v>1756.54</v>
      </c>
      <c r="G99" s="6" t="s">
        <v>732</v>
      </c>
      <c r="H99" s="52" t="s">
        <v>931</v>
      </c>
      <c r="I99" s="48"/>
    </row>
    <row r="100" spans="2:9" x14ac:dyDescent="0.35">
      <c r="B100" s="6" t="s">
        <v>679</v>
      </c>
      <c r="C100" s="52">
        <v>23</v>
      </c>
      <c r="D100" s="6">
        <v>4.2770999999999999</v>
      </c>
      <c r="E100" s="6">
        <v>190.68</v>
      </c>
      <c r="F100" s="6">
        <v>190.68</v>
      </c>
      <c r="G100" s="6" t="s">
        <v>733</v>
      </c>
      <c r="H100" s="52" t="s">
        <v>958</v>
      </c>
      <c r="I100" s="48"/>
    </row>
    <row r="101" spans="2:9" x14ac:dyDescent="0.35">
      <c r="B101" s="6" t="s">
        <v>679</v>
      </c>
      <c r="C101" s="52">
        <v>23</v>
      </c>
      <c r="D101" s="6">
        <v>4.2770999999999999</v>
      </c>
      <c r="E101" s="6">
        <v>534.4</v>
      </c>
      <c r="F101" s="6">
        <v>534.4</v>
      </c>
      <c r="G101" s="6" t="s">
        <v>734</v>
      </c>
      <c r="H101" s="52" t="s">
        <v>959</v>
      </c>
      <c r="I101" s="48"/>
    </row>
    <row r="102" spans="2:9" x14ac:dyDescent="0.35">
      <c r="B102" s="6" t="s">
        <v>679</v>
      </c>
      <c r="C102" s="52">
        <v>23</v>
      </c>
      <c r="D102" s="6">
        <v>4.2770999999999999</v>
      </c>
      <c r="E102" s="6">
        <v>30</v>
      </c>
      <c r="F102" s="6">
        <v>36.9</v>
      </c>
      <c r="G102" s="6" t="s">
        <v>735</v>
      </c>
      <c r="H102" s="52">
        <v>57136004</v>
      </c>
      <c r="I102" s="48"/>
    </row>
    <row r="103" spans="2:9" x14ac:dyDescent="0.35">
      <c r="B103" s="6" t="s">
        <v>679</v>
      </c>
      <c r="C103" s="52">
        <v>23</v>
      </c>
      <c r="D103" s="6">
        <v>4.2770999999999999</v>
      </c>
      <c r="E103" s="6">
        <v>635</v>
      </c>
      <c r="F103" s="6">
        <v>781.05</v>
      </c>
      <c r="G103" s="6" t="s">
        <v>735</v>
      </c>
      <c r="H103" s="52" t="s">
        <v>960</v>
      </c>
      <c r="I103" s="48"/>
    </row>
    <row r="104" spans="2:9" x14ac:dyDescent="0.35">
      <c r="B104" s="6" t="s">
        <v>679</v>
      </c>
      <c r="C104" s="52">
        <v>23</v>
      </c>
      <c r="D104" s="6">
        <v>4.2770999999999999</v>
      </c>
      <c r="E104" s="6">
        <v>630</v>
      </c>
      <c r="F104" s="6">
        <v>774.9</v>
      </c>
      <c r="G104" s="6" t="s">
        <v>735</v>
      </c>
      <c r="H104" s="52">
        <v>136063</v>
      </c>
      <c r="I104" s="48"/>
    </row>
    <row r="105" spans="2:9" x14ac:dyDescent="0.35">
      <c r="B105" s="6" t="s">
        <v>679</v>
      </c>
      <c r="C105" s="52">
        <v>23</v>
      </c>
      <c r="D105" s="6">
        <v>4.2770999999999999</v>
      </c>
      <c r="E105" s="6">
        <v>32</v>
      </c>
      <c r="F105" s="6">
        <v>39.36</v>
      </c>
      <c r="G105" s="6" t="s">
        <v>735</v>
      </c>
      <c r="H105" s="52">
        <v>136141</v>
      </c>
      <c r="I105" s="48"/>
    </row>
    <row r="106" spans="2:9" x14ac:dyDescent="0.35">
      <c r="B106" s="6" t="s">
        <v>679</v>
      </c>
      <c r="C106" s="52">
        <v>23</v>
      </c>
      <c r="D106" s="6">
        <v>4.2770999999999999</v>
      </c>
      <c r="E106" s="6">
        <v>13900</v>
      </c>
      <c r="F106" s="6">
        <v>17097</v>
      </c>
      <c r="G106" s="6" t="s">
        <v>735</v>
      </c>
      <c r="H106" s="52" t="s">
        <v>736</v>
      </c>
      <c r="I106" s="48"/>
    </row>
    <row r="107" spans="2:9" x14ac:dyDescent="0.35">
      <c r="B107" s="6" t="s">
        <v>679</v>
      </c>
      <c r="C107" s="52">
        <v>23</v>
      </c>
      <c r="D107" s="6">
        <v>4.2770999999999999</v>
      </c>
      <c r="E107" s="6">
        <v>6926</v>
      </c>
      <c r="F107" s="6">
        <v>8518.98</v>
      </c>
      <c r="G107" s="6" t="s">
        <v>735</v>
      </c>
      <c r="H107" s="52" t="s">
        <v>736</v>
      </c>
      <c r="I107" s="48"/>
    </row>
    <row r="108" spans="2:9" x14ac:dyDescent="0.35">
      <c r="B108" s="6" t="s">
        <v>679</v>
      </c>
      <c r="C108" s="52">
        <v>23</v>
      </c>
      <c r="D108" s="6">
        <v>4.2770999999999999</v>
      </c>
      <c r="E108" s="6">
        <v>1856</v>
      </c>
      <c r="F108" s="6">
        <v>2282.88</v>
      </c>
      <c r="G108" s="6" t="s">
        <v>735</v>
      </c>
      <c r="H108" s="52" t="s">
        <v>736</v>
      </c>
      <c r="I108" s="48"/>
    </row>
    <row r="109" spans="2:9" x14ac:dyDescent="0.35">
      <c r="B109" s="6" t="s">
        <v>679</v>
      </c>
      <c r="C109" s="52">
        <v>23</v>
      </c>
      <c r="D109" s="6">
        <v>4.2770999999999999</v>
      </c>
      <c r="E109" s="6">
        <v>97</v>
      </c>
      <c r="F109" s="6">
        <v>119.31</v>
      </c>
      <c r="G109" s="6" t="s">
        <v>735</v>
      </c>
      <c r="H109" s="52" t="s">
        <v>961</v>
      </c>
      <c r="I109" s="48"/>
    </row>
    <row r="110" spans="2:9" x14ac:dyDescent="0.35">
      <c r="B110" s="6" t="s">
        <v>679</v>
      </c>
      <c r="C110" s="52">
        <v>23</v>
      </c>
      <c r="D110" s="6">
        <v>4.2770999999999999</v>
      </c>
      <c r="E110" s="6">
        <v>97</v>
      </c>
      <c r="F110" s="6">
        <v>119.31</v>
      </c>
      <c r="G110" s="6" t="s">
        <v>735</v>
      </c>
      <c r="H110" s="52" t="s">
        <v>962</v>
      </c>
      <c r="I110" s="48"/>
    </row>
    <row r="111" spans="2:9" x14ac:dyDescent="0.35">
      <c r="B111" s="6" t="s">
        <v>679</v>
      </c>
      <c r="C111" s="52">
        <v>23</v>
      </c>
      <c r="D111" s="6">
        <v>4.2770999999999999</v>
      </c>
      <c r="E111" s="6">
        <v>162</v>
      </c>
      <c r="F111" s="6">
        <v>199.26</v>
      </c>
      <c r="G111" s="6" t="s">
        <v>735</v>
      </c>
      <c r="H111" s="52">
        <v>136128</v>
      </c>
      <c r="I111" s="48"/>
    </row>
    <row r="112" spans="2:9" x14ac:dyDescent="0.35">
      <c r="B112" s="6" t="s">
        <v>679</v>
      </c>
      <c r="C112" s="52">
        <v>23</v>
      </c>
      <c r="D112" s="6">
        <v>4.2770999999999999</v>
      </c>
      <c r="E112" s="6">
        <v>708</v>
      </c>
      <c r="F112" s="6">
        <v>870.84</v>
      </c>
      <c r="G112" s="6" t="s">
        <v>735</v>
      </c>
      <c r="H112" s="52" t="s">
        <v>963</v>
      </c>
      <c r="I112" s="48"/>
    </row>
    <row r="113" spans="2:9" x14ac:dyDescent="0.35">
      <c r="B113" s="6" t="s">
        <v>679</v>
      </c>
      <c r="C113" s="52">
        <v>23</v>
      </c>
      <c r="D113" s="6">
        <v>4.2770999999999999</v>
      </c>
      <c r="E113" s="6">
        <v>163</v>
      </c>
      <c r="F113" s="6">
        <v>200.49</v>
      </c>
      <c r="G113" s="6" t="s">
        <v>735</v>
      </c>
      <c r="H113" s="52" t="s">
        <v>964</v>
      </c>
      <c r="I113" s="48"/>
    </row>
    <row r="114" spans="2:9" x14ac:dyDescent="0.35">
      <c r="B114" s="6" t="s">
        <v>679</v>
      </c>
      <c r="C114" s="52">
        <v>23</v>
      </c>
      <c r="D114" s="6">
        <v>4.2770999999999999</v>
      </c>
      <c r="E114" s="6">
        <v>68</v>
      </c>
      <c r="F114" s="6">
        <v>83.64</v>
      </c>
      <c r="G114" s="6" t="s">
        <v>735</v>
      </c>
      <c r="H114" s="52" t="s">
        <v>965</v>
      </c>
      <c r="I114" s="48"/>
    </row>
    <row r="115" spans="2:9" x14ac:dyDescent="0.35">
      <c r="B115" s="6" t="s">
        <v>679</v>
      </c>
      <c r="C115" s="52">
        <v>23</v>
      </c>
      <c r="D115" s="6">
        <v>4.2770999999999999</v>
      </c>
      <c r="E115" s="6">
        <v>96</v>
      </c>
      <c r="F115" s="6">
        <v>118.08</v>
      </c>
      <c r="G115" s="6" t="s">
        <v>735</v>
      </c>
      <c r="H115" s="52">
        <v>51136313</v>
      </c>
      <c r="I115" s="48"/>
    </row>
    <row r="116" spans="2:9" x14ac:dyDescent="0.35">
      <c r="B116" s="6" t="s">
        <v>679</v>
      </c>
      <c r="C116" s="52">
        <v>23</v>
      </c>
      <c r="D116" s="6">
        <v>4.2770999999999999</v>
      </c>
      <c r="E116" s="6">
        <v>606</v>
      </c>
      <c r="F116" s="6">
        <v>745.38</v>
      </c>
      <c r="G116" s="6" t="s">
        <v>735</v>
      </c>
      <c r="H116" s="52">
        <v>136070</v>
      </c>
      <c r="I116" s="48"/>
    </row>
    <row r="117" spans="2:9" x14ac:dyDescent="0.35">
      <c r="B117" s="6" t="s">
        <v>679</v>
      </c>
      <c r="C117" s="52">
        <v>23</v>
      </c>
      <c r="D117" s="6">
        <v>4.2770999999999999</v>
      </c>
      <c r="E117" s="6">
        <v>646</v>
      </c>
      <c r="F117" s="6">
        <v>794.58</v>
      </c>
      <c r="G117" s="6" t="s">
        <v>735</v>
      </c>
      <c r="H117" s="52">
        <v>136062</v>
      </c>
      <c r="I117" s="48"/>
    </row>
    <row r="118" spans="2:9" x14ac:dyDescent="0.35">
      <c r="B118" s="6" t="s">
        <v>679</v>
      </c>
      <c r="C118" s="52">
        <v>23</v>
      </c>
      <c r="D118" s="6">
        <v>4.2770999999999999</v>
      </c>
      <c r="E118" s="6">
        <v>742</v>
      </c>
      <c r="F118" s="6">
        <v>912.66</v>
      </c>
      <c r="G118" s="6" t="s">
        <v>735</v>
      </c>
      <c r="H118" s="52">
        <v>136065</v>
      </c>
      <c r="I118" s="48"/>
    </row>
    <row r="119" spans="2:9" x14ac:dyDescent="0.35">
      <c r="B119" s="6" t="s">
        <v>706</v>
      </c>
      <c r="C119" s="52">
        <v>23</v>
      </c>
      <c r="D119" s="6">
        <v>4.2512999999999996</v>
      </c>
      <c r="E119" s="6">
        <v>2422.8000000000002</v>
      </c>
      <c r="F119" s="6">
        <v>2422.8000000000002</v>
      </c>
      <c r="G119" s="6" t="s">
        <v>723</v>
      </c>
      <c r="H119" s="52" t="s">
        <v>724</v>
      </c>
      <c r="I119" s="48"/>
    </row>
    <row r="120" spans="2:9" x14ac:dyDescent="0.35">
      <c r="B120" s="6" t="s">
        <v>722</v>
      </c>
      <c r="C120" s="52">
        <v>23</v>
      </c>
      <c r="D120" s="6">
        <v>4.2512999999999996</v>
      </c>
      <c r="E120" s="6">
        <v>30</v>
      </c>
      <c r="F120" s="6">
        <v>30</v>
      </c>
      <c r="G120" s="6" t="s">
        <v>727</v>
      </c>
      <c r="H120" s="52">
        <v>9800</v>
      </c>
      <c r="I120" s="48"/>
    </row>
    <row r="121" spans="2:9" x14ac:dyDescent="0.35">
      <c r="B121" s="6" t="s">
        <v>692</v>
      </c>
      <c r="C121" s="52">
        <v>23</v>
      </c>
      <c r="D121" s="6">
        <v>4.2512999999999996</v>
      </c>
      <c r="E121" s="6">
        <v>21.57</v>
      </c>
      <c r="F121" s="6">
        <v>21.57</v>
      </c>
      <c r="G121" s="6" t="s">
        <v>737</v>
      </c>
      <c r="H121" s="52" t="s">
        <v>966</v>
      </c>
      <c r="I121" s="48"/>
    </row>
    <row r="122" spans="2:9" x14ac:dyDescent="0.35">
      <c r="B122" s="6" t="s">
        <v>692</v>
      </c>
      <c r="C122" s="52">
        <v>23</v>
      </c>
      <c r="D122" s="6">
        <v>4.2512999999999996</v>
      </c>
      <c r="E122" s="6">
        <v>15.09</v>
      </c>
      <c r="F122" s="6">
        <v>15.09</v>
      </c>
      <c r="G122" s="6" t="s">
        <v>738</v>
      </c>
      <c r="H122" s="52" t="s">
        <v>967</v>
      </c>
      <c r="I122" s="48"/>
    </row>
    <row r="123" spans="2:9" x14ac:dyDescent="0.35">
      <c r="B123" s="6" t="s">
        <v>692</v>
      </c>
      <c r="C123" s="52">
        <v>23</v>
      </c>
      <c r="D123" s="6">
        <v>4.2512999999999996</v>
      </c>
      <c r="E123" s="6">
        <v>22.75</v>
      </c>
      <c r="F123" s="6">
        <v>22.75</v>
      </c>
      <c r="G123" s="6" t="s">
        <v>738</v>
      </c>
      <c r="H123" s="52" t="s">
        <v>968</v>
      </c>
      <c r="I123" s="48"/>
    </row>
    <row r="124" spans="2:9" x14ac:dyDescent="0.35">
      <c r="B124" s="6" t="s">
        <v>692</v>
      </c>
      <c r="C124" s="52">
        <v>23</v>
      </c>
      <c r="D124" s="6">
        <v>4.2512999999999996</v>
      </c>
      <c r="E124" s="6">
        <v>3313.84</v>
      </c>
      <c r="F124" s="6">
        <v>3313.84</v>
      </c>
      <c r="G124" s="6" t="s">
        <v>739</v>
      </c>
      <c r="H124" s="52" t="s">
        <v>740</v>
      </c>
      <c r="I124" s="48"/>
    </row>
    <row r="125" spans="2:9" x14ac:dyDescent="0.35">
      <c r="B125" s="6" t="s">
        <v>692</v>
      </c>
      <c r="C125" s="52">
        <v>23</v>
      </c>
      <c r="D125" s="6">
        <v>4.2512999999999996</v>
      </c>
      <c r="E125" s="6">
        <v>7.19</v>
      </c>
      <c r="F125" s="6">
        <v>7.19</v>
      </c>
      <c r="G125" s="6" t="s">
        <v>737</v>
      </c>
      <c r="H125" s="52" t="s">
        <v>966</v>
      </c>
      <c r="I125" s="48"/>
    </row>
    <row r="126" spans="2:9" x14ac:dyDescent="0.35">
      <c r="B126" s="6" t="s">
        <v>689</v>
      </c>
      <c r="C126" s="52">
        <v>23</v>
      </c>
      <c r="D126" s="6">
        <v>4.2512999999999996</v>
      </c>
      <c r="E126" s="6">
        <v>208.81</v>
      </c>
      <c r="F126" s="6">
        <v>256.83999999999997</v>
      </c>
      <c r="G126" s="6" t="s">
        <v>741</v>
      </c>
      <c r="H126" s="52" t="s">
        <v>742</v>
      </c>
      <c r="I126" s="48"/>
    </row>
    <row r="127" spans="2:9" x14ac:dyDescent="0.35">
      <c r="B127" s="6" t="s">
        <v>689</v>
      </c>
      <c r="C127" s="52">
        <v>23</v>
      </c>
      <c r="D127" s="6">
        <v>4.2512999999999996</v>
      </c>
      <c r="E127" s="6">
        <v>596.6</v>
      </c>
      <c r="F127" s="6">
        <v>733.82</v>
      </c>
      <c r="G127" s="6" t="s">
        <v>743</v>
      </c>
      <c r="H127" s="52" t="s">
        <v>742</v>
      </c>
      <c r="I127" s="48"/>
    </row>
    <row r="128" spans="2:9" x14ac:dyDescent="0.35">
      <c r="B128" s="6" t="s">
        <v>689</v>
      </c>
      <c r="C128" s="52">
        <v>23</v>
      </c>
      <c r="D128" s="6">
        <v>4.2512999999999996</v>
      </c>
      <c r="E128" s="6">
        <v>3138.24</v>
      </c>
      <c r="F128" s="6">
        <v>3860.04</v>
      </c>
      <c r="G128" s="6" t="s">
        <v>744</v>
      </c>
      <c r="H128" s="52" t="s">
        <v>745</v>
      </c>
      <c r="I128" s="48"/>
    </row>
    <row r="129" spans="2:9" x14ac:dyDescent="0.35">
      <c r="B129" s="6" t="s">
        <v>692</v>
      </c>
      <c r="C129" s="52">
        <v>23</v>
      </c>
      <c r="D129" s="6">
        <v>4.2512999999999996</v>
      </c>
      <c r="E129" s="6">
        <v>8234.5400000000009</v>
      </c>
      <c r="F129" s="6">
        <v>8234.5400000000009</v>
      </c>
      <c r="G129" s="6" t="s">
        <v>746</v>
      </c>
      <c r="H129" s="52" t="s">
        <v>969</v>
      </c>
      <c r="I129" s="48"/>
    </row>
    <row r="130" spans="2:9" x14ac:dyDescent="0.35">
      <c r="B130" s="6" t="s">
        <v>692</v>
      </c>
      <c r="C130" s="52">
        <v>23</v>
      </c>
      <c r="D130" s="6">
        <v>4.2512999999999996</v>
      </c>
      <c r="E130" s="6">
        <v>8234.5400000000009</v>
      </c>
      <c r="F130" s="6">
        <v>8234.5400000000009</v>
      </c>
      <c r="G130" s="6" t="s">
        <v>746</v>
      </c>
      <c r="H130" s="52" t="s">
        <v>969</v>
      </c>
      <c r="I130" s="48"/>
    </row>
    <row r="131" spans="2:9" x14ac:dyDescent="0.35">
      <c r="B131" s="6" t="s">
        <v>692</v>
      </c>
      <c r="C131" s="52">
        <v>23</v>
      </c>
      <c r="D131" s="6">
        <v>4.2512999999999996</v>
      </c>
      <c r="E131" s="6">
        <v>8234.5400000000009</v>
      </c>
      <c r="F131" s="6">
        <v>8234.5400000000009</v>
      </c>
      <c r="G131" s="6" t="s">
        <v>746</v>
      </c>
      <c r="H131" s="52" t="s">
        <v>969</v>
      </c>
      <c r="I131" s="48"/>
    </row>
    <row r="132" spans="2:9" x14ac:dyDescent="0.35">
      <c r="B132" s="6" t="s">
        <v>689</v>
      </c>
      <c r="C132" s="52">
        <v>23</v>
      </c>
      <c r="D132" s="6">
        <v>4.2512999999999996</v>
      </c>
      <c r="E132" s="6">
        <v>413.37</v>
      </c>
      <c r="F132" s="6">
        <v>508.45</v>
      </c>
      <c r="G132" s="6" t="s">
        <v>747</v>
      </c>
      <c r="H132" s="52" t="s">
        <v>748</v>
      </c>
      <c r="I132" s="48"/>
    </row>
    <row r="133" spans="2:9" x14ac:dyDescent="0.35">
      <c r="B133" s="6" t="s">
        <v>689</v>
      </c>
      <c r="C133" s="52">
        <v>23</v>
      </c>
      <c r="D133" s="6">
        <v>4.2512999999999996</v>
      </c>
      <c r="E133" s="6">
        <v>2204.64</v>
      </c>
      <c r="F133" s="6">
        <v>2711.71</v>
      </c>
      <c r="G133" s="6" t="s">
        <v>747</v>
      </c>
      <c r="H133" s="52" t="s">
        <v>748</v>
      </c>
      <c r="I133" s="48"/>
    </row>
    <row r="134" spans="2:9" x14ac:dyDescent="0.35">
      <c r="B134" s="6" t="s">
        <v>689</v>
      </c>
      <c r="C134" s="52">
        <v>23</v>
      </c>
      <c r="D134" s="6">
        <v>4.2512999999999996</v>
      </c>
      <c r="E134" s="6">
        <v>30.72</v>
      </c>
      <c r="F134" s="6">
        <v>37.79</v>
      </c>
      <c r="G134" s="6" t="s">
        <v>749</v>
      </c>
      <c r="H134" s="52" t="s">
        <v>750</v>
      </c>
      <c r="I134" s="48"/>
    </row>
    <row r="135" spans="2:9" x14ac:dyDescent="0.35">
      <c r="B135" s="6" t="s">
        <v>689</v>
      </c>
      <c r="C135" s="52">
        <v>23</v>
      </c>
      <c r="D135" s="6">
        <v>4.2512999999999996</v>
      </c>
      <c r="E135" s="6">
        <v>81.599999999999994</v>
      </c>
      <c r="F135" s="6">
        <v>100.37</v>
      </c>
      <c r="G135" s="6" t="s">
        <v>751</v>
      </c>
      <c r="H135" s="52" t="s">
        <v>752</v>
      </c>
      <c r="I135" s="48"/>
    </row>
    <row r="136" spans="2:9" x14ac:dyDescent="0.35">
      <c r="B136" s="6" t="s">
        <v>679</v>
      </c>
      <c r="C136" s="52">
        <v>23</v>
      </c>
      <c r="D136" s="6">
        <v>4.2512999999999996</v>
      </c>
      <c r="E136" s="6">
        <v>23655</v>
      </c>
      <c r="F136" s="6">
        <v>23655</v>
      </c>
      <c r="G136" s="6" t="s">
        <v>753</v>
      </c>
      <c r="H136" s="52">
        <v>5701064600</v>
      </c>
      <c r="I136" s="48"/>
    </row>
    <row r="137" spans="2:9" x14ac:dyDescent="0.35">
      <c r="B137" s="6" t="s">
        <v>689</v>
      </c>
      <c r="C137" s="52">
        <v>23</v>
      </c>
      <c r="D137" s="6">
        <v>4.2512999999999996</v>
      </c>
      <c r="E137" s="6">
        <v>525.25</v>
      </c>
      <c r="F137" s="6">
        <v>646.05999999999995</v>
      </c>
      <c r="G137" s="6" t="s">
        <v>747</v>
      </c>
      <c r="H137" s="52" t="s">
        <v>754</v>
      </c>
      <c r="I137" s="48"/>
    </row>
    <row r="138" spans="2:9" x14ac:dyDescent="0.35">
      <c r="B138" s="6" t="s">
        <v>706</v>
      </c>
      <c r="C138" s="52">
        <v>23</v>
      </c>
      <c r="D138" s="6">
        <v>4.2512999999999996</v>
      </c>
      <c r="E138" s="6">
        <v>807.6</v>
      </c>
      <c r="F138" s="6">
        <v>807.6</v>
      </c>
      <c r="G138" s="6" t="s">
        <v>755</v>
      </c>
      <c r="H138" s="52" t="s">
        <v>724</v>
      </c>
      <c r="I138" s="48"/>
    </row>
    <row r="139" spans="2:9" x14ac:dyDescent="0.35">
      <c r="B139" s="6" t="s">
        <v>706</v>
      </c>
      <c r="C139" s="52">
        <v>23</v>
      </c>
      <c r="D139" s="6">
        <v>4.2512999999999996</v>
      </c>
      <c r="E139" s="6">
        <v>2261.6999999999998</v>
      </c>
      <c r="F139" s="6">
        <v>2261.6999999999998</v>
      </c>
      <c r="G139" s="6" t="s">
        <v>756</v>
      </c>
      <c r="H139" s="52" t="s">
        <v>757</v>
      </c>
      <c r="I139" s="48"/>
    </row>
    <row r="140" spans="2:9" x14ac:dyDescent="0.35">
      <c r="B140" s="6" t="s">
        <v>706</v>
      </c>
      <c r="C140" s="52">
        <v>23</v>
      </c>
      <c r="D140" s="6">
        <v>4.2512999999999996</v>
      </c>
      <c r="E140" s="6">
        <v>2113.8000000000002</v>
      </c>
      <c r="F140" s="6">
        <v>2113.8000000000002</v>
      </c>
      <c r="G140" s="6" t="s">
        <v>758</v>
      </c>
      <c r="H140" s="52" t="s">
        <v>759</v>
      </c>
      <c r="I140" s="48"/>
    </row>
    <row r="141" spans="2:9" x14ac:dyDescent="0.35">
      <c r="B141" s="6" t="s">
        <v>706</v>
      </c>
      <c r="C141" s="52">
        <v>23</v>
      </c>
      <c r="D141" s="6">
        <v>4.2512999999999996</v>
      </c>
      <c r="E141" s="6">
        <v>587.25</v>
      </c>
      <c r="F141" s="6">
        <v>587.25</v>
      </c>
      <c r="G141" s="6" t="s">
        <v>760</v>
      </c>
      <c r="H141" s="52" t="s">
        <v>761</v>
      </c>
      <c r="I141" s="48"/>
    </row>
    <row r="142" spans="2:9" x14ac:dyDescent="0.35">
      <c r="B142" s="6" t="s">
        <v>706</v>
      </c>
      <c r="C142" s="52">
        <v>23</v>
      </c>
      <c r="D142" s="6">
        <v>4.2512999999999996</v>
      </c>
      <c r="E142" s="6">
        <v>2660.4</v>
      </c>
      <c r="F142" s="6">
        <v>2660.4</v>
      </c>
      <c r="G142" s="6" t="s">
        <v>762</v>
      </c>
      <c r="H142" s="52" t="s">
        <v>763</v>
      </c>
      <c r="I142" s="48"/>
    </row>
    <row r="143" spans="2:9" x14ac:dyDescent="0.35">
      <c r="B143" s="6" t="s">
        <v>706</v>
      </c>
      <c r="C143" s="52">
        <v>23</v>
      </c>
      <c r="D143" s="6">
        <v>4.2512999999999996</v>
      </c>
      <c r="E143" s="6">
        <v>229.2</v>
      </c>
      <c r="F143" s="6">
        <v>229.2</v>
      </c>
      <c r="G143" s="6" t="s">
        <v>764</v>
      </c>
      <c r="H143" s="52" t="s">
        <v>765</v>
      </c>
      <c r="I143" s="48"/>
    </row>
    <row r="144" spans="2:9" x14ac:dyDescent="0.35">
      <c r="B144" s="6" t="s">
        <v>679</v>
      </c>
      <c r="C144" s="52">
        <v>23</v>
      </c>
      <c r="D144" s="6">
        <v>4.2512999999999996</v>
      </c>
      <c r="E144" s="6">
        <v>624</v>
      </c>
      <c r="F144" s="6">
        <v>624</v>
      </c>
      <c r="G144" s="6" t="s">
        <v>766</v>
      </c>
      <c r="H144" s="52" t="s">
        <v>932</v>
      </c>
      <c r="I144" s="48"/>
    </row>
    <row r="145" spans="2:9" x14ac:dyDescent="0.35">
      <c r="B145" s="6" t="s">
        <v>679</v>
      </c>
      <c r="C145" s="52">
        <v>23</v>
      </c>
      <c r="D145" s="6">
        <v>4.2512999999999996</v>
      </c>
      <c r="E145" s="6">
        <v>179</v>
      </c>
      <c r="F145" s="6">
        <v>220.17</v>
      </c>
      <c r="G145" s="6" t="s">
        <v>767</v>
      </c>
      <c r="H145" s="52">
        <v>137005</v>
      </c>
      <c r="I145" s="48"/>
    </row>
    <row r="146" spans="2:9" x14ac:dyDescent="0.35">
      <c r="B146" s="6" t="s">
        <v>679</v>
      </c>
      <c r="C146" s="52">
        <v>23</v>
      </c>
      <c r="D146" s="6">
        <v>4.2512999999999996</v>
      </c>
      <c r="E146" s="6">
        <v>2454</v>
      </c>
      <c r="F146" s="6">
        <v>3018.42</v>
      </c>
      <c r="G146" s="6" t="s">
        <v>767</v>
      </c>
      <c r="H146" s="52" t="s">
        <v>701</v>
      </c>
      <c r="I146" s="48"/>
    </row>
    <row r="147" spans="2:9" x14ac:dyDescent="0.35">
      <c r="B147" s="6" t="s">
        <v>679</v>
      </c>
      <c r="C147" s="52">
        <v>23</v>
      </c>
      <c r="D147" s="6">
        <v>4.2512999999999996</v>
      </c>
      <c r="E147" s="6">
        <v>2442</v>
      </c>
      <c r="F147" s="6">
        <v>3003.66</v>
      </c>
      <c r="G147" s="6" t="s">
        <v>767</v>
      </c>
      <c r="H147" s="52" t="s">
        <v>701</v>
      </c>
      <c r="I147" s="48"/>
    </row>
    <row r="148" spans="2:9" x14ac:dyDescent="0.35">
      <c r="B148" s="6" t="s">
        <v>679</v>
      </c>
      <c r="C148" s="52">
        <v>23</v>
      </c>
      <c r="D148" s="6">
        <v>4.2512999999999996</v>
      </c>
      <c r="E148" s="6">
        <v>7</v>
      </c>
      <c r="F148" s="6">
        <v>8.61</v>
      </c>
      <c r="G148" s="6" t="s">
        <v>767</v>
      </c>
      <c r="H148" s="52">
        <v>137055</v>
      </c>
      <c r="I148" s="48"/>
    </row>
    <row r="149" spans="2:9" x14ac:dyDescent="0.35">
      <c r="B149" s="6" t="s">
        <v>679</v>
      </c>
      <c r="C149" s="52">
        <v>23</v>
      </c>
      <c r="D149" s="6">
        <v>4.2512999999999996</v>
      </c>
      <c r="E149" s="6">
        <v>75</v>
      </c>
      <c r="F149" s="6">
        <v>92.25</v>
      </c>
      <c r="G149" s="6" t="s">
        <v>767</v>
      </c>
      <c r="H149" s="52">
        <v>137088</v>
      </c>
      <c r="I149" s="48"/>
    </row>
    <row r="150" spans="2:9" x14ac:dyDescent="0.35">
      <c r="B150" s="6" t="s">
        <v>679</v>
      </c>
      <c r="C150" s="52">
        <v>23</v>
      </c>
      <c r="D150" s="6">
        <v>4.2512999999999996</v>
      </c>
      <c r="E150" s="6">
        <v>441</v>
      </c>
      <c r="F150" s="6">
        <v>542.42999999999995</v>
      </c>
      <c r="G150" s="6" t="s">
        <v>767</v>
      </c>
      <c r="H150" s="52">
        <v>137430</v>
      </c>
      <c r="I150" s="48"/>
    </row>
    <row r="151" spans="2:9" x14ac:dyDescent="0.35">
      <c r="B151" s="6" t="s">
        <v>679</v>
      </c>
      <c r="C151" s="52">
        <v>23</v>
      </c>
      <c r="D151" s="6">
        <v>4.2512999999999996</v>
      </c>
      <c r="E151" s="6">
        <v>19</v>
      </c>
      <c r="F151" s="6">
        <v>19</v>
      </c>
      <c r="G151" s="6" t="s">
        <v>768</v>
      </c>
      <c r="H151" s="52" t="s">
        <v>769</v>
      </c>
      <c r="I151" s="48"/>
    </row>
    <row r="152" spans="2:9" x14ac:dyDescent="0.35">
      <c r="B152" s="6" t="s">
        <v>679</v>
      </c>
      <c r="C152" s="52">
        <v>23</v>
      </c>
      <c r="D152" s="6">
        <v>4.2512999999999996</v>
      </c>
      <c r="E152" s="6">
        <v>16</v>
      </c>
      <c r="F152" s="6">
        <v>19.68</v>
      </c>
      <c r="G152" s="6" t="s">
        <v>770</v>
      </c>
      <c r="H152" s="52">
        <v>136141</v>
      </c>
      <c r="I152" s="48"/>
    </row>
    <row r="153" spans="2:9" x14ac:dyDescent="0.35">
      <c r="B153" s="6" t="s">
        <v>679</v>
      </c>
      <c r="C153" s="52">
        <v>23</v>
      </c>
      <c r="D153" s="6">
        <v>4.2512999999999996</v>
      </c>
      <c r="E153" s="6">
        <v>97</v>
      </c>
      <c r="F153" s="6">
        <v>119.31</v>
      </c>
      <c r="G153" s="6" t="s">
        <v>770</v>
      </c>
      <c r="H153" s="52" t="s">
        <v>962</v>
      </c>
      <c r="I153" s="48"/>
    </row>
    <row r="154" spans="2:9" x14ac:dyDescent="0.35">
      <c r="B154" s="6" t="s">
        <v>679</v>
      </c>
      <c r="C154" s="52">
        <v>23</v>
      </c>
      <c r="D154" s="6">
        <v>4.2512999999999996</v>
      </c>
      <c r="E154" s="6">
        <v>162</v>
      </c>
      <c r="F154" s="6">
        <v>199.26</v>
      </c>
      <c r="G154" s="6" t="s">
        <v>770</v>
      </c>
      <c r="H154" s="52">
        <v>136128</v>
      </c>
      <c r="I154" s="48"/>
    </row>
    <row r="155" spans="2:9" x14ac:dyDescent="0.35">
      <c r="B155" s="6" t="s">
        <v>679</v>
      </c>
      <c r="C155" s="52">
        <v>23</v>
      </c>
      <c r="D155" s="6">
        <v>4.2512999999999996</v>
      </c>
      <c r="E155" s="6">
        <v>184</v>
      </c>
      <c r="F155" s="6">
        <v>226.32</v>
      </c>
      <c r="G155" s="6" t="s">
        <v>770</v>
      </c>
      <c r="H155" s="52" t="s">
        <v>970</v>
      </c>
      <c r="I155" s="48"/>
    </row>
    <row r="156" spans="2:9" x14ac:dyDescent="0.35">
      <c r="B156" s="6" t="s">
        <v>679</v>
      </c>
      <c r="C156" s="52">
        <v>23</v>
      </c>
      <c r="D156" s="6">
        <v>4.2512999999999996</v>
      </c>
      <c r="E156" s="6">
        <v>88</v>
      </c>
      <c r="F156" s="6">
        <v>108.24</v>
      </c>
      <c r="G156" s="6" t="s">
        <v>770</v>
      </c>
      <c r="H156" s="52" t="s">
        <v>971</v>
      </c>
      <c r="I156" s="48"/>
    </row>
    <row r="157" spans="2:9" x14ac:dyDescent="0.35">
      <c r="B157" s="6" t="s">
        <v>679</v>
      </c>
      <c r="C157" s="52">
        <v>23</v>
      </c>
      <c r="D157" s="6">
        <v>4.2512999999999996</v>
      </c>
      <c r="E157" s="6">
        <v>600</v>
      </c>
      <c r="F157" s="6">
        <v>745.38</v>
      </c>
      <c r="G157" s="6" t="s">
        <v>770</v>
      </c>
      <c r="H157" s="52">
        <v>136070</v>
      </c>
      <c r="I157" s="48"/>
    </row>
    <row r="158" spans="2:9" x14ac:dyDescent="0.35">
      <c r="B158" s="6" t="s">
        <v>679</v>
      </c>
      <c r="C158" s="52">
        <v>23</v>
      </c>
      <c r="D158" s="6">
        <v>4.2512999999999996</v>
      </c>
      <c r="E158" s="6">
        <v>742</v>
      </c>
      <c r="F158" s="6">
        <v>912.66</v>
      </c>
      <c r="G158" s="6" t="s">
        <v>770</v>
      </c>
      <c r="H158" s="52">
        <v>136065</v>
      </c>
      <c r="I158" s="48"/>
    </row>
    <row r="159" spans="2:9" x14ac:dyDescent="0.35">
      <c r="B159" s="6" t="s">
        <v>679</v>
      </c>
      <c r="C159" s="52">
        <v>23</v>
      </c>
      <c r="D159" s="6">
        <v>4.2512999999999996</v>
      </c>
      <c r="E159" s="6">
        <v>6946</v>
      </c>
      <c r="F159" s="6">
        <v>8543.58</v>
      </c>
      <c r="G159" s="6" t="s">
        <v>770</v>
      </c>
      <c r="H159" s="52" t="s">
        <v>736</v>
      </c>
      <c r="I159" s="48"/>
    </row>
    <row r="160" spans="2:9" x14ac:dyDescent="0.35">
      <c r="B160" s="6" t="s">
        <v>679</v>
      </c>
      <c r="C160" s="52">
        <v>23</v>
      </c>
      <c r="D160" s="6">
        <v>4.2512999999999996</v>
      </c>
      <c r="E160" s="6">
        <v>6922</v>
      </c>
      <c r="F160" s="6">
        <v>8514.06</v>
      </c>
      <c r="G160" s="6" t="s">
        <v>770</v>
      </c>
      <c r="H160" s="52" t="s">
        <v>736</v>
      </c>
      <c r="I160" s="48"/>
    </row>
    <row r="161" spans="2:9" x14ac:dyDescent="0.35">
      <c r="B161" s="6" t="s">
        <v>679</v>
      </c>
      <c r="C161" s="52">
        <v>23</v>
      </c>
      <c r="D161" s="6">
        <v>4.2512999999999996</v>
      </c>
      <c r="E161" s="6">
        <v>97</v>
      </c>
      <c r="F161" s="6">
        <v>119.31</v>
      </c>
      <c r="G161" s="6" t="s">
        <v>770</v>
      </c>
      <c r="H161" s="52" t="s">
        <v>961</v>
      </c>
      <c r="I161" s="48"/>
    </row>
    <row r="162" spans="2:9" x14ac:dyDescent="0.35">
      <c r="B162" s="6" t="s">
        <v>679</v>
      </c>
      <c r="C162" s="52">
        <v>23</v>
      </c>
      <c r="D162" s="6">
        <v>4.2512999999999996</v>
      </c>
      <c r="E162" s="6">
        <v>37</v>
      </c>
      <c r="F162" s="6">
        <v>45.51</v>
      </c>
      <c r="G162" s="6" t="s">
        <v>770</v>
      </c>
      <c r="H162" s="52">
        <v>57136003</v>
      </c>
      <c r="I162" s="48"/>
    </row>
    <row r="163" spans="2:9" x14ac:dyDescent="0.35">
      <c r="B163" s="6" t="s">
        <v>679</v>
      </c>
      <c r="C163" s="52">
        <v>23</v>
      </c>
      <c r="D163" s="6">
        <v>4.2512999999999996</v>
      </c>
      <c r="E163" s="6">
        <v>635</v>
      </c>
      <c r="F163" s="6">
        <v>781.05</v>
      </c>
      <c r="G163" s="6" t="s">
        <v>770</v>
      </c>
      <c r="H163" s="52" t="s">
        <v>960</v>
      </c>
      <c r="I163" s="48"/>
    </row>
    <row r="164" spans="2:9" x14ac:dyDescent="0.35">
      <c r="B164" s="6" t="s">
        <v>679</v>
      </c>
      <c r="C164" s="52">
        <v>23</v>
      </c>
      <c r="D164" s="6">
        <v>4.2512999999999996</v>
      </c>
      <c r="E164" s="6">
        <v>315</v>
      </c>
      <c r="F164" s="6">
        <v>387.45</v>
      </c>
      <c r="G164" s="6" t="s">
        <v>770</v>
      </c>
      <c r="H164" s="52">
        <v>136063</v>
      </c>
      <c r="I164" s="48"/>
    </row>
    <row r="165" spans="2:9" x14ac:dyDescent="0.35">
      <c r="B165" s="6" t="s">
        <v>679</v>
      </c>
      <c r="C165" s="52">
        <v>23</v>
      </c>
      <c r="D165" s="6">
        <v>4.2512999999999996</v>
      </c>
      <c r="E165" s="6">
        <v>2453</v>
      </c>
      <c r="F165" s="6">
        <v>3017.19</v>
      </c>
      <c r="G165" s="6" t="s">
        <v>771</v>
      </c>
      <c r="H165" s="52" t="s">
        <v>701</v>
      </c>
      <c r="I165" s="48"/>
    </row>
    <row r="166" spans="2:9" x14ac:dyDescent="0.35">
      <c r="B166" s="6" t="s">
        <v>679</v>
      </c>
      <c r="C166" s="52">
        <v>23</v>
      </c>
      <c r="D166" s="6">
        <v>4.2512999999999996</v>
      </c>
      <c r="E166" s="6">
        <v>2441</v>
      </c>
      <c r="F166" s="6">
        <v>3002.43</v>
      </c>
      <c r="G166" s="6" t="s">
        <v>771</v>
      </c>
      <c r="H166" s="52" t="s">
        <v>701</v>
      </c>
      <c r="I166" s="48"/>
    </row>
    <row r="167" spans="2:9" x14ac:dyDescent="0.35">
      <c r="B167" s="6" t="s">
        <v>679</v>
      </c>
      <c r="C167" s="52">
        <v>23</v>
      </c>
      <c r="D167" s="6">
        <v>4.2512999999999996</v>
      </c>
      <c r="E167" s="6">
        <v>441</v>
      </c>
      <c r="F167" s="6">
        <v>542.42999999999995</v>
      </c>
      <c r="G167" s="6" t="s">
        <v>771</v>
      </c>
      <c r="H167" s="52">
        <v>137430</v>
      </c>
      <c r="I167" s="48"/>
    </row>
    <row r="168" spans="2:9" x14ac:dyDescent="0.35">
      <c r="B168" s="6" t="s">
        <v>679</v>
      </c>
      <c r="C168" s="52">
        <v>23</v>
      </c>
      <c r="D168" s="6">
        <v>4.2512999999999996</v>
      </c>
      <c r="E168" s="6">
        <v>179</v>
      </c>
      <c r="F168" s="6">
        <v>220.17</v>
      </c>
      <c r="G168" s="6" t="s">
        <v>771</v>
      </c>
      <c r="H168" s="52">
        <v>137005</v>
      </c>
      <c r="I168" s="48"/>
    </row>
    <row r="169" spans="2:9" x14ac:dyDescent="0.35">
      <c r="B169" s="6" t="s">
        <v>679</v>
      </c>
      <c r="C169" s="52">
        <v>23</v>
      </c>
      <c r="D169" s="6">
        <v>4.2512999999999996</v>
      </c>
      <c r="E169" s="6">
        <v>7</v>
      </c>
      <c r="F169" s="6">
        <v>8.61</v>
      </c>
      <c r="G169" s="6" t="s">
        <v>771</v>
      </c>
      <c r="H169" s="52">
        <v>137055</v>
      </c>
      <c r="I169" s="48"/>
    </row>
    <row r="170" spans="2:9" x14ac:dyDescent="0.35">
      <c r="B170" s="6" t="s">
        <v>679</v>
      </c>
      <c r="C170" s="52">
        <v>23</v>
      </c>
      <c r="D170" s="6">
        <v>4.2512999999999996</v>
      </c>
      <c r="E170" s="6">
        <v>75</v>
      </c>
      <c r="F170" s="6">
        <v>92.25</v>
      </c>
      <c r="G170" s="6" t="s">
        <v>771</v>
      </c>
      <c r="H170" s="52">
        <v>137088</v>
      </c>
      <c r="I170" s="48"/>
    </row>
    <row r="171" spans="2:9" x14ac:dyDescent="0.35">
      <c r="B171" s="6" t="s">
        <v>679</v>
      </c>
      <c r="C171" s="52">
        <v>23</v>
      </c>
      <c r="D171" s="6">
        <v>4.2512999999999996</v>
      </c>
      <c r="E171" s="6">
        <v>0</v>
      </c>
      <c r="F171" s="6">
        <v>0</v>
      </c>
      <c r="G171" s="6" t="s">
        <v>772</v>
      </c>
      <c r="H171" s="52" t="s">
        <v>933</v>
      </c>
      <c r="I171" s="48"/>
    </row>
    <row r="172" spans="2:9" x14ac:dyDescent="0.35">
      <c r="B172" s="6" t="s">
        <v>679</v>
      </c>
      <c r="C172" s="52">
        <v>23</v>
      </c>
      <c r="D172" s="6">
        <v>4.2512999999999996</v>
      </c>
      <c r="E172" s="6">
        <v>179</v>
      </c>
      <c r="F172" s="6">
        <v>220.17</v>
      </c>
      <c r="G172" s="6" t="s">
        <v>773</v>
      </c>
      <c r="H172" s="52">
        <v>137005</v>
      </c>
      <c r="I172" s="48"/>
    </row>
    <row r="173" spans="2:9" x14ac:dyDescent="0.35">
      <c r="B173" s="6" t="s">
        <v>679</v>
      </c>
      <c r="C173" s="52">
        <v>23</v>
      </c>
      <c r="D173" s="6">
        <v>4.2512999999999996</v>
      </c>
      <c r="E173" s="6">
        <v>443</v>
      </c>
      <c r="F173" s="6">
        <v>544.89</v>
      </c>
      <c r="G173" s="6" t="s">
        <v>773</v>
      </c>
      <c r="H173" s="52">
        <v>137431</v>
      </c>
      <c r="I173" s="48"/>
    </row>
    <row r="174" spans="2:9" x14ac:dyDescent="0.35">
      <c r="B174" s="6" t="s">
        <v>679</v>
      </c>
      <c r="C174" s="52">
        <v>23</v>
      </c>
      <c r="D174" s="6">
        <v>4.2512999999999996</v>
      </c>
      <c r="E174" s="6">
        <v>14</v>
      </c>
      <c r="F174" s="6">
        <v>17.22</v>
      </c>
      <c r="G174" s="6" t="s">
        <v>773</v>
      </c>
      <c r="H174" s="52">
        <v>137055</v>
      </c>
      <c r="I174" s="48"/>
    </row>
    <row r="175" spans="2:9" x14ac:dyDescent="0.35">
      <c r="B175" s="6" t="s">
        <v>679</v>
      </c>
      <c r="C175" s="52">
        <v>23</v>
      </c>
      <c r="D175" s="6">
        <v>4.2512999999999996</v>
      </c>
      <c r="E175" s="6">
        <v>4966</v>
      </c>
      <c r="F175" s="6">
        <v>6108.18</v>
      </c>
      <c r="G175" s="6" t="s">
        <v>773</v>
      </c>
      <c r="H175" s="52" t="s">
        <v>698</v>
      </c>
      <c r="I175" s="48"/>
    </row>
    <row r="176" spans="2:9" x14ac:dyDescent="0.35">
      <c r="B176" s="6" t="s">
        <v>679</v>
      </c>
      <c r="C176" s="52">
        <v>23</v>
      </c>
      <c r="D176" s="6">
        <v>4.2512999999999996</v>
      </c>
      <c r="E176" s="6">
        <v>2471</v>
      </c>
      <c r="F176" s="6">
        <v>3039.33</v>
      </c>
      <c r="G176" s="6" t="s">
        <v>774</v>
      </c>
      <c r="H176" s="52" t="s">
        <v>698</v>
      </c>
      <c r="I176" s="48"/>
    </row>
    <row r="177" spans="2:9" x14ac:dyDescent="0.35">
      <c r="B177" s="6" t="s">
        <v>679</v>
      </c>
      <c r="C177" s="52">
        <v>23</v>
      </c>
      <c r="D177" s="6">
        <v>4.2512999999999996</v>
      </c>
      <c r="E177" s="6">
        <v>3627</v>
      </c>
      <c r="F177" s="6">
        <v>4461.21</v>
      </c>
      <c r="G177" s="6" t="s">
        <v>775</v>
      </c>
      <c r="H177" s="52">
        <v>90223000</v>
      </c>
      <c r="I177" s="48"/>
    </row>
    <row r="178" spans="2:9" x14ac:dyDescent="0.35">
      <c r="B178" s="6" t="s">
        <v>679</v>
      </c>
      <c r="C178" s="52">
        <v>23</v>
      </c>
      <c r="D178" s="6">
        <v>4.2512999999999996</v>
      </c>
      <c r="E178" s="6">
        <v>2998</v>
      </c>
      <c r="F178" s="6">
        <v>3687.54</v>
      </c>
      <c r="G178" s="6" t="s">
        <v>776</v>
      </c>
      <c r="H178" s="52">
        <v>90223000</v>
      </c>
      <c r="I178" s="48"/>
    </row>
    <row r="179" spans="2:9" x14ac:dyDescent="0.35">
      <c r="B179" s="6" t="s">
        <v>679</v>
      </c>
      <c r="C179" s="52">
        <v>23</v>
      </c>
      <c r="D179" s="6">
        <v>4.2512999999999996</v>
      </c>
      <c r="E179" s="6">
        <v>3272</v>
      </c>
      <c r="F179" s="6">
        <v>4024.56</v>
      </c>
      <c r="G179" s="6" t="s">
        <v>777</v>
      </c>
      <c r="H179" s="52">
        <v>90223000</v>
      </c>
      <c r="I179" s="48"/>
    </row>
    <row r="180" spans="2:9" x14ac:dyDescent="0.35">
      <c r="B180" s="6" t="s">
        <v>679</v>
      </c>
      <c r="C180" s="52">
        <v>23</v>
      </c>
      <c r="D180" s="6">
        <v>4.2512999999999996</v>
      </c>
      <c r="E180" s="6">
        <v>1756.54</v>
      </c>
      <c r="F180" s="6">
        <v>1756.54</v>
      </c>
      <c r="G180" s="6" t="s">
        <v>778</v>
      </c>
      <c r="H180" s="52" t="s">
        <v>931</v>
      </c>
      <c r="I180" s="48"/>
    </row>
    <row r="181" spans="2:9" x14ac:dyDescent="0.35">
      <c r="B181" s="6" t="s">
        <v>679</v>
      </c>
      <c r="C181" s="52">
        <v>23</v>
      </c>
      <c r="D181" s="6">
        <v>4.2512999999999996</v>
      </c>
      <c r="E181" s="6">
        <v>6950</v>
      </c>
      <c r="F181" s="6">
        <v>8548.5</v>
      </c>
      <c r="G181" s="6" t="s">
        <v>779</v>
      </c>
      <c r="H181" s="52" t="s">
        <v>736</v>
      </c>
      <c r="I181" s="48"/>
    </row>
    <row r="182" spans="2:9" x14ac:dyDescent="0.35">
      <c r="B182" s="6" t="s">
        <v>679</v>
      </c>
      <c r="C182" s="52">
        <v>23</v>
      </c>
      <c r="D182" s="6">
        <v>4.2512999999999996</v>
      </c>
      <c r="E182" s="6">
        <v>6926</v>
      </c>
      <c r="F182" s="6">
        <v>8518.98</v>
      </c>
      <c r="G182" s="6" t="s">
        <v>779</v>
      </c>
      <c r="H182" s="52" t="s">
        <v>736</v>
      </c>
      <c r="I182" s="48"/>
    </row>
    <row r="183" spans="2:9" x14ac:dyDescent="0.35">
      <c r="B183" s="6" t="s">
        <v>679</v>
      </c>
      <c r="C183" s="52">
        <v>23</v>
      </c>
      <c r="D183" s="6">
        <v>4.2512999999999996</v>
      </c>
      <c r="E183" s="6">
        <v>97</v>
      </c>
      <c r="F183" s="6">
        <v>119.31</v>
      </c>
      <c r="G183" s="6" t="s">
        <v>779</v>
      </c>
      <c r="H183" s="52" t="s">
        <v>961</v>
      </c>
      <c r="I183" s="48"/>
    </row>
    <row r="184" spans="2:9" x14ac:dyDescent="0.35">
      <c r="B184" s="6" t="s">
        <v>679</v>
      </c>
      <c r="C184" s="52">
        <v>23</v>
      </c>
      <c r="D184" s="6">
        <v>4.2512999999999996</v>
      </c>
      <c r="E184" s="6">
        <v>97</v>
      </c>
      <c r="F184" s="6">
        <v>119.31</v>
      </c>
      <c r="G184" s="6" t="s">
        <v>779</v>
      </c>
      <c r="H184" s="52" t="s">
        <v>962</v>
      </c>
      <c r="I184" s="48"/>
    </row>
    <row r="185" spans="2:9" x14ac:dyDescent="0.35">
      <c r="B185" s="6" t="s">
        <v>679</v>
      </c>
      <c r="C185" s="52">
        <v>23</v>
      </c>
      <c r="D185" s="6">
        <v>4.2512999999999996</v>
      </c>
      <c r="E185" s="6">
        <v>162</v>
      </c>
      <c r="F185" s="6">
        <v>199.26</v>
      </c>
      <c r="G185" s="6" t="s">
        <v>779</v>
      </c>
      <c r="H185" s="52">
        <v>136128</v>
      </c>
      <c r="I185" s="48"/>
    </row>
    <row r="186" spans="2:9" x14ac:dyDescent="0.35">
      <c r="B186" s="6" t="s">
        <v>679</v>
      </c>
      <c r="C186" s="52">
        <v>23</v>
      </c>
      <c r="D186" s="6">
        <v>4.2512999999999996</v>
      </c>
      <c r="E186" s="6">
        <v>184</v>
      </c>
      <c r="F186" s="6">
        <v>226.32</v>
      </c>
      <c r="G186" s="6" t="s">
        <v>779</v>
      </c>
      <c r="H186" s="52" t="s">
        <v>970</v>
      </c>
      <c r="I186" s="48"/>
    </row>
    <row r="187" spans="2:9" x14ac:dyDescent="0.35">
      <c r="B187" s="6" t="s">
        <v>679</v>
      </c>
      <c r="C187" s="52">
        <v>23</v>
      </c>
      <c r="D187" s="6">
        <v>4.2512999999999996</v>
      </c>
      <c r="E187" s="6">
        <v>88</v>
      </c>
      <c r="F187" s="6">
        <v>108.24</v>
      </c>
      <c r="G187" s="6" t="s">
        <v>779</v>
      </c>
      <c r="H187" s="52" t="s">
        <v>971</v>
      </c>
      <c r="I187" s="48"/>
    </row>
    <row r="188" spans="2:9" x14ac:dyDescent="0.35">
      <c r="B188" s="6" t="s">
        <v>679</v>
      </c>
      <c r="C188" s="52">
        <v>23</v>
      </c>
      <c r="D188" s="6">
        <v>4.2512999999999996</v>
      </c>
      <c r="E188" s="6">
        <v>606</v>
      </c>
      <c r="F188" s="6">
        <v>745.38</v>
      </c>
      <c r="G188" s="6" t="s">
        <v>779</v>
      </c>
      <c r="H188" s="52">
        <v>136070</v>
      </c>
      <c r="I188" s="48"/>
    </row>
    <row r="189" spans="2:9" x14ac:dyDescent="0.35">
      <c r="B189" s="6" t="s">
        <v>679</v>
      </c>
      <c r="C189" s="52">
        <v>23</v>
      </c>
      <c r="D189" s="6">
        <v>4.2512999999999996</v>
      </c>
      <c r="E189" s="6">
        <v>742</v>
      </c>
      <c r="F189" s="6">
        <v>912.66</v>
      </c>
      <c r="G189" s="6" t="s">
        <v>779</v>
      </c>
      <c r="H189" s="52">
        <v>136065</v>
      </c>
      <c r="I189" s="48"/>
    </row>
    <row r="190" spans="2:9" x14ac:dyDescent="0.35">
      <c r="B190" s="6" t="s">
        <v>679</v>
      </c>
      <c r="C190" s="52">
        <v>23</v>
      </c>
      <c r="D190" s="6">
        <v>4.2512999999999996</v>
      </c>
      <c r="E190" s="6">
        <v>37</v>
      </c>
      <c r="F190" s="6">
        <v>45.51</v>
      </c>
      <c r="G190" s="6" t="s">
        <v>779</v>
      </c>
      <c r="H190" s="52">
        <v>57136003</v>
      </c>
      <c r="I190" s="48"/>
    </row>
    <row r="191" spans="2:9" x14ac:dyDescent="0.35">
      <c r="B191" s="6" t="s">
        <v>679</v>
      </c>
      <c r="C191" s="52">
        <v>23</v>
      </c>
      <c r="D191" s="6">
        <v>4.2512999999999996</v>
      </c>
      <c r="E191" s="6">
        <v>635</v>
      </c>
      <c r="F191" s="6">
        <v>781.05</v>
      </c>
      <c r="G191" s="6" t="s">
        <v>779</v>
      </c>
      <c r="H191" s="52" t="s">
        <v>960</v>
      </c>
      <c r="I191" s="48"/>
    </row>
    <row r="192" spans="2:9" x14ac:dyDescent="0.35">
      <c r="B192" s="6" t="s">
        <v>679</v>
      </c>
      <c r="C192" s="52">
        <v>23</v>
      </c>
      <c r="D192" s="6">
        <v>4.2512999999999996</v>
      </c>
      <c r="E192" s="6">
        <v>315</v>
      </c>
      <c r="F192" s="6">
        <v>387.45</v>
      </c>
      <c r="G192" s="6" t="s">
        <v>779</v>
      </c>
      <c r="H192" s="52">
        <v>136063</v>
      </c>
      <c r="I192" s="48"/>
    </row>
    <row r="193" spans="2:9" x14ac:dyDescent="0.35">
      <c r="B193" s="6" t="s">
        <v>679</v>
      </c>
      <c r="C193" s="52">
        <v>23</v>
      </c>
      <c r="D193" s="6">
        <v>4.2512999999999996</v>
      </c>
      <c r="E193" s="6">
        <v>16</v>
      </c>
      <c r="F193" s="6">
        <v>19.68</v>
      </c>
      <c r="G193" s="6" t="s">
        <v>779</v>
      </c>
      <c r="H193" s="52">
        <v>136141</v>
      </c>
      <c r="I193" s="48"/>
    </row>
    <row r="194" spans="2:9" x14ac:dyDescent="0.35">
      <c r="B194" s="6" t="s">
        <v>679</v>
      </c>
      <c r="C194" s="52">
        <v>23</v>
      </c>
      <c r="D194" s="6">
        <v>4.2512999999999996</v>
      </c>
      <c r="E194" s="6">
        <v>1816.43</v>
      </c>
      <c r="F194" s="6">
        <v>1816.43</v>
      </c>
      <c r="G194" s="6" t="s">
        <v>780</v>
      </c>
      <c r="H194" s="52" t="s">
        <v>934</v>
      </c>
      <c r="I194" s="48"/>
    </row>
    <row r="195" spans="2:9" x14ac:dyDescent="0.35">
      <c r="B195" s="6" t="s">
        <v>679</v>
      </c>
      <c r="C195" s="52">
        <v>23</v>
      </c>
      <c r="D195" s="6">
        <v>4.2512999999999996</v>
      </c>
      <c r="E195" s="6">
        <v>2634.81</v>
      </c>
      <c r="F195" s="6">
        <v>2634.81</v>
      </c>
      <c r="G195" s="6" t="s">
        <v>778</v>
      </c>
      <c r="H195" s="52" t="s">
        <v>931</v>
      </c>
      <c r="I195" s="48"/>
    </row>
    <row r="196" spans="2:9" x14ac:dyDescent="0.35">
      <c r="B196" s="6" t="s">
        <v>706</v>
      </c>
      <c r="C196" s="52">
        <v>23</v>
      </c>
      <c r="D196" s="6">
        <v>4.2662000000000004</v>
      </c>
      <c r="E196" s="6">
        <v>403.8</v>
      </c>
      <c r="F196" s="6">
        <v>403.8</v>
      </c>
      <c r="G196" s="6" t="s">
        <v>755</v>
      </c>
      <c r="H196" s="52" t="s">
        <v>724</v>
      </c>
      <c r="I196" s="48"/>
    </row>
    <row r="197" spans="2:9" x14ac:dyDescent="0.35">
      <c r="B197" s="6" t="s">
        <v>706</v>
      </c>
      <c r="C197" s="52">
        <v>23</v>
      </c>
      <c r="D197" s="6">
        <v>4.2662000000000004</v>
      </c>
      <c r="E197" s="6">
        <v>162</v>
      </c>
      <c r="F197" s="6">
        <v>162</v>
      </c>
      <c r="G197" s="6" t="s">
        <v>760</v>
      </c>
      <c r="H197" s="52" t="s">
        <v>761</v>
      </c>
      <c r="I197" s="48"/>
    </row>
    <row r="198" spans="2:9" x14ac:dyDescent="0.35">
      <c r="B198" s="6" t="s">
        <v>679</v>
      </c>
      <c r="C198" s="52">
        <v>23</v>
      </c>
      <c r="D198" s="6">
        <v>4.2662000000000004</v>
      </c>
      <c r="E198" s="6">
        <v>124</v>
      </c>
      <c r="F198" s="6">
        <v>124</v>
      </c>
      <c r="G198" s="6" t="s">
        <v>781</v>
      </c>
      <c r="H198" s="52" t="s">
        <v>782</v>
      </c>
      <c r="I198" s="48"/>
    </row>
    <row r="199" spans="2:9" x14ac:dyDescent="0.35">
      <c r="B199" s="6" t="s">
        <v>679</v>
      </c>
      <c r="C199" s="52">
        <v>23</v>
      </c>
      <c r="D199" s="6">
        <v>4.2662000000000004</v>
      </c>
      <c r="E199" s="6">
        <v>116.5</v>
      </c>
      <c r="F199" s="6">
        <v>116.5</v>
      </c>
      <c r="G199" s="6" t="s">
        <v>781</v>
      </c>
      <c r="H199" s="52" t="s">
        <v>783</v>
      </c>
      <c r="I199" s="48"/>
    </row>
    <row r="200" spans="2:9" x14ac:dyDescent="0.35">
      <c r="B200" s="6" t="s">
        <v>679</v>
      </c>
      <c r="C200" s="52">
        <v>23</v>
      </c>
      <c r="D200" s="6">
        <v>4.2662000000000004</v>
      </c>
      <c r="E200" s="6">
        <v>67.5</v>
      </c>
      <c r="F200" s="6">
        <v>67.5</v>
      </c>
      <c r="G200" s="6" t="s">
        <v>781</v>
      </c>
      <c r="H200" s="52" t="s">
        <v>784</v>
      </c>
      <c r="I200" s="48"/>
    </row>
    <row r="201" spans="2:9" x14ac:dyDescent="0.35">
      <c r="B201" s="6" t="s">
        <v>679</v>
      </c>
      <c r="C201" s="52">
        <v>23</v>
      </c>
      <c r="D201" s="6">
        <v>4.2662000000000004</v>
      </c>
      <c r="E201" s="6">
        <v>203</v>
      </c>
      <c r="F201" s="6">
        <v>203</v>
      </c>
      <c r="G201" s="6" t="s">
        <v>781</v>
      </c>
      <c r="H201" s="52" t="s">
        <v>785</v>
      </c>
      <c r="I201" s="48"/>
    </row>
    <row r="202" spans="2:9" x14ac:dyDescent="0.35">
      <c r="B202" s="6" t="s">
        <v>679</v>
      </c>
      <c r="C202" s="52">
        <v>23</v>
      </c>
      <c r="D202" s="6">
        <v>3.5884</v>
      </c>
      <c r="E202" s="6">
        <v>17808</v>
      </c>
      <c r="F202" s="6">
        <v>17808</v>
      </c>
      <c r="G202" s="6" t="s">
        <v>786</v>
      </c>
      <c r="H202" s="52" t="s">
        <v>935</v>
      </c>
      <c r="I202" s="48"/>
    </row>
    <row r="203" spans="2:9" x14ac:dyDescent="0.35">
      <c r="B203" s="6" t="s">
        <v>722</v>
      </c>
      <c r="C203" s="52">
        <v>23</v>
      </c>
      <c r="D203" s="6">
        <v>1</v>
      </c>
      <c r="E203" s="6">
        <v>1050.92</v>
      </c>
      <c r="F203" s="6">
        <v>1292.6300000000001</v>
      </c>
      <c r="G203" s="6" t="s">
        <v>787</v>
      </c>
      <c r="H203" s="52">
        <v>2302072</v>
      </c>
      <c r="I203" s="48"/>
    </row>
    <row r="204" spans="2:9" x14ac:dyDescent="0.35">
      <c r="B204" s="6" t="s">
        <v>722</v>
      </c>
      <c r="C204" s="52">
        <v>23</v>
      </c>
      <c r="D204" s="6">
        <v>1</v>
      </c>
      <c r="E204" s="6">
        <v>1804.5</v>
      </c>
      <c r="F204" s="6">
        <v>2219.54</v>
      </c>
      <c r="G204" s="6" t="s">
        <v>787</v>
      </c>
      <c r="H204" s="52">
        <v>2312056</v>
      </c>
      <c r="I204" s="48"/>
    </row>
    <row r="205" spans="2:9" x14ac:dyDescent="0.35">
      <c r="B205" s="6" t="s">
        <v>722</v>
      </c>
      <c r="C205" s="52">
        <v>23</v>
      </c>
      <c r="D205" s="6">
        <v>1</v>
      </c>
      <c r="E205" s="6">
        <v>5448.6</v>
      </c>
      <c r="F205" s="6">
        <v>6701.78</v>
      </c>
      <c r="G205" s="6" t="s">
        <v>787</v>
      </c>
      <c r="H205" s="52">
        <v>2312054</v>
      </c>
      <c r="I205" s="48"/>
    </row>
    <row r="206" spans="2:9" x14ac:dyDescent="0.35">
      <c r="B206" s="6" t="s">
        <v>722</v>
      </c>
      <c r="C206" s="52">
        <v>23</v>
      </c>
      <c r="D206" s="6">
        <v>1</v>
      </c>
      <c r="E206" s="6">
        <v>5846.4</v>
      </c>
      <c r="F206" s="6">
        <v>7191.07</v>
      </c>
      <c r="G206" s="6" t="s">
        <v>788</v>
      </c>
      <c r="H206" s="52">
        <v>23120</v>
      </c>
      <c r="I206" s="48"/>
    </row>
    <row r="207" spans="2:9" x14ac:dyDescent="0.35">
      <c r="B207" s="6" t="s">
        <v>722</v>
      </c>
      <c r="C207" s="52">
        <v>23</v>
      </c>
      <c r="D207" s="6">
        <v>1</v>
      </c>
      <c r="E207" s="6">
        <v>1117.5999999999999</v>
      </c>
      <c r="F207" s="6">
        <v>1374.65</v>
      </c>
      <c r="G207" s="6" t="s">
        <v>789</v>
      </c>
      <c r="H207" s="52">
        <v>2312055</v>
      </c>
      <c r="I207" s="48"/>
    </row>
    <row r="208" spans="2:9" x14ac:dyDescent="0.35">
      <c r="B208" s="6" t="s">
        <v>722</v>
      </c>
      <c r="C208" s="52">
        <v>23</v>
      </c>
      <c r="D208" s="6">
        <v>1</v>
      </c>
      <c r="E208" s="6">
        <v>5910.3</v>
      </c>
      <c r="F208" s="6">
        <v>7269.67</v>
      </c>
      <c r="G208" s="6" t="s">
        <v>789</v>
      </c>
      <c r="H208" s="52">
        <v>2312060</v>
      </c>
      <c r="I208" s="48"/>
    </row>
    <row r="209" spans="2:9" x14ac:dyDescent="0.35">
      <c r="B209" s="6" t="s">
        <v>722</v>
      </c>
      <c r="C209" s="52">
        <v>23</v>
      </c>
      <c r="D209" s="6">
        <v>1</v>
      </c>
      <c r="E209" s="6">
        <v>3190.6</v>
      </c>
      <c r="F209" s="6">
        <v>3924.44</v>
      </c>
      <c r="G209" s="6" t="s">
        <v>789</v>
      </c>
      <c r="H209" s="52">
        <v>2312062</v>
      </c>
      <c r="I209" s="48"/>
    </row>
    <row r="210" spans="2:9" x14ac:dyDescent="0.35">
      <c r="B210" s="6" t="s">
        <v>722</v>
      </c>
      <c r="C210" s="52">
        <v>23</v>
      </c>
      <c r="D210" s="6">
        <v>1</v>
      </c>
      <c r="E210" s="6">
        <v>4545</v>
      </c>
      <c r="F210" s="6">
        <v>5590.35</v>
      </c>
      <c r="G210" s="6" t="s">
        <v>789</v>
      </c>
      <c r="H210" s="52">
        <v>2312065</v>
      </c>
      <c r="I210" s="48"/>
    </row>
    <row r="211" spans="2:9" x14ac:dyDescent="0.35">
      <c r="B211" s="6" t="s">
        <v>722</v>
      </c>
      <c r="C211" s="52">
        <v>23</v>
      </c>
      <c r="D211" s="6">
        <v>1</v>
      </c>
      <c r="E211" s="6">
        <v>620.05999999999995</v>
      </c>
      <c r="F211" s="6">
        <v>762.67</v>
      </c>
      <c r="G211" s="6" t="s">
        <v>790</v>
      </c>
      <c r="H211" s="52">
        <v>2312062</v>
      </c>
      <c r="I211" s="48"/>
    </row>
    <row r="212" spans="2:9" x14ac:dyDescent="0.35">
      <c r="B212" s="6" t="s">
        <v>679</v>
      </c>
      <c r="C212" s="52">
        <v>23</v>
      </c>
      <c r="D212" s="6">
        <v>4.2662000000000004</v>
      </c>
      <c r="E212" s="6">
        <v>3443</v>
      </c>
      <c r="F212" s="6">
        <v>4234.8900000000003</v>
      </c>
      <c r="G212" s="6" t="s">
        <v>791</v>
      </c>
      <c r="H212" s="52" t="s">
        <v>792</v>
      </c>
      <c r="I212" s="48"/>
    </row>
    <row r="213" spans="2:9" x14ac:dyDescent="0.35">
      <c r="B213" s="6" t="s">
        <v>679</v>
      </c>
      <c r="C213" s="52">
        <v>23</v>
      </c>
      <c r="D213" s="6">
        <v>4.2662000000000004</v>
      </c>
      <c r="E213" s="6">
        <v>322</v>
      </c>
      <c r="F213" s="6">
        <v>396.06</v>
      </c>
      <c r="G213" s="6" t="s">
        <v>791</v>
      </c>
      <c r="H213" s="52">
        <v>137411</v>
      </c>
      <c r="I213" s="48"/>
    </row>
    <row r="214" spans="2:9" x14ac:dyDescent="0.35">
      <c r="B214" s="6" t="s">
        <v>679</v>
      </c>
      <c r="C214" s="52">
        <v>23</v>
      </c>
      <c r="D214" s="6">
        <v>4.2662000000000004</v>
      </c>
      <c r="E214" s="6">
        <v>329</v>
      </c>
      <c r="F214" s="6">
        <v>404.67</v>
      </c>
      <c r="G214" s="6" t="s">
        <v>791</v>
      </c>
      <c r="H214" s="52">
        <v>137413</v>
      </c>
      <c r="I214" s="48"/>
    </row>
    <row r="215" spans="2:9" x14ac:dyDescent="0.35">
      <c r="B215" s="6" t="s">
        <v>679</v>
      </c>
      <c r="C215" s="52">
        <v>23</v>
      </c>
      <c r="D215" s="6">
        <v>4.2662000000000004</v>
      </c>
      <c r="E215" s="6">
        <v>179</v>
      </c>
      <c r="F215" s="6">
        <v>220.17</v>
      </c>
      <c r="G215" s="6" t="s">
        <v>791</v>
      </c>
      <c r="H215" s="52">
        <v>137005</v>
      </c>
      <c r="I215" s="48"/>
    </row>
    <row r="216" spans="2:9" x14ac:dyDescent="0.35">
      <c r="B216" s="6" t="s">
        <v>679</v>
      </c>
      <c r="C216" s="52">
        <v>23</v>
      </c>
      <c r="D216" s="6">
        <v>4.2662000000000004</v>
      </c>
      <c r="E216" s="6">
        <v>321</v>
      </c>
      <c r="F216" s="6">
        <v>394.83</v>
      </c>
      <c r="G216" s="6" t="s">
        <v>791</v>
      </c>
      <c r="H216" s="52">
        <v>137062</v>
      </c>
      <c r="I216" s="48"/>
    </row>
    <row r="217" spans="2:9" x14ac:dyDescent="0.35">
      <c r="B217" s="6" t="s">
        <v>679</v>
      </c>
      <c r="C217" s="52">
        <v>23</v>
      </c>
      <c r="D217" s="6">
        <v>4.2662000000000004</v>
      </c>
      <c r="E217" s="6">
        <v>63</v>
      </c>
      <c r="F217" s="6">
        <v>77.489999999999995</v>
      </c>
      <c r="G217" s="6" t="s">
        <v>791</v>
      </c>
      <c r="H217" s="52" t="s">
        <v>972</v>
      </c>
      <c r="I217" s="48"/>
    </row>
    <row r="218" spans="2:9" x14ac:dyDescent="0.35">
      <c r="B218" s="6" t="s">
        <v>679</v>
      </c>
      <c r="C218" s="52">
        <v>23</v>
      </c>
      <c r="D218" s="6">
        <v>4.2662000000000004</v>
      </c>
      <c r="E218" s="6">
        <v>45</v>
      </c>
      <c r="F218" s="6">
        <v>55.35</v>
      </c>
      <c r="G218" s="6" t="s">
        <v>791</v>
      </c>
      <c r="H218" s="52">
        <v>137088</v>
      </c>
      <c r="I218" s="48"/>
    </row>
    <row r="219" spans="2:9" x14ac:dyDescent="0.35">
      <c r="B219" s="6" t="s">
        <v>679</v>
      </c>
      <c r="C219" s="52">
        <v>23</v>
      </c>
      <c r="D219" s="6">
        <v>4.2662000000000004</v>
      </c>
      <c r="E219" s="6">
        <v>15.99</v>
      </c>
      <c r="F219" s="6">
        <v>19.670000000000002</v>
      </c>
      <c r="G219" s="6" t="s">
        <v>791</v>
      </c>
      <c r="H219" s="52">
        <v>137136</v>
      </c>
      <c r="I219" s="48"/>
    </row>
    <row r="220" spans="2:9" x14ac:dyDescent="0.35">
      <c r="B220" s="6" t="s">
        <v>679</v>
      </c>
      <c r="C220" s="52">
        <v>23</v>
      </c>
      <c r="D220" s="6">
        <v>4.2662000000000004</v>
      </c>
      <c r="E220" s="6">
        <v>9681.24</v>
      </c>
      <c r="F220" s="6">
        <v>9681.24</v>
      </c>
      <c r="G220" s="6" t="s">
        <v>793</v>
      </c>
      <c r="H220" s="52" t="s">
        <v>794</v>
      </c>
      <c r="I220" s="48"/>
    </row>
    <row r="221" spans="2:9" x14ac:dyDescent="0.35">
      <c r="B221" s="6" t="s">
        <v>679</v>
      </c>
      <c r="C221" s="52">
        <v>23</v>
      </c>
      <c r="D221" s="6">
        <v>4.2662000000000004</v>
      </c>
      <c r="E221" s="6">
        <v>117</v>
      </c>
      <c r="F221" s="6">
        <v>143.91</v>
      </c>
      <c r="G221" s="6" t="s">
        <v>795</v>
      </c>
      <c r="H221" s="52">
        <v>139170</v>
      </c>
      <c r="I221" s="48"/>
    </row>
    <row r="222" spans="2:9" x14ac:dyDescent="0.35">
      <c r="B222" s="6" t="s">
        <v>722</v>
      </c>
      <c r="C222" s="52">
        <v>23</v>
      </c>
      <c r="D222" s="6">
        <v>1</v>
      </c>
      <c r="E222" s="6">
        <v>1970.1</v>
      </c>
      <c r="F222" s="6">
        <v>2423.2199999999998</v>
      </c>
      <c r="G222" s="6" t="s">
        <v>796</v>
      </c>
      <c r="H222" s="52">
        <v>2312060</v>
      </c>
      <c r="I222" s="48"/>
    </row>
    <row r="223" spans="2:9" x14ac:dyDescent="0.35">
      <c r="B223" s="6" t="s">
        <v>679</v>
      </c>
      <c r="C223" s="52">
        <v>23</v>
      </c>
      <c r="D223" s="6">
        <v>4.2662000000000004</v>
      </c>
      <c r="E223" s="6">
        <v>2453</v>
      </c>
      <c r="F223" s="6">
        <v>3017.19</v>
      </c>
      <c r="G223" s="6" t="s">
        <v>797</v>
      </c>
      <c r="H223" s="52" t="s">
        <v>701</v>
      </c>
      <c r="I223" s="48"/>
    </row>
    <row r="224" spans="2:9" x14ac:dyDescent="0.35">
      <c r="B224" s="6" t="s">
        <v>679</v>
      </c>
      <c r="C224" s="52">
        <v>23</v>
      </c>
      <c r="D224" s="6">
        <v>4.2662000000000004</v>
      </c>
      <c r="E224" s="6">
        <v>373</v>
      </c>
      <c r="F224" s="6">
        <v>458.79</v>
      </c>
      <c r="G224" s="6" t="s">
        <v>797</v>
      </c>
      <c r="H224" s="52">
        <v>137418</v>
      </c>
      <c r="I224" s="48"/>
    </row>
    <row r="225" spans="2:9" x14ac:dyDescent="0.35">
      <c r="B225" s="6" t="s">
        <v>679</v>
      </c>
      <c r="C225" s="52">
        <v>23</v>
      </c>
      <c r="D225" s="6">
        <v>4.2662000000000004</v>
      </c>
      <c r="E225" s="6">
        <v>380</v>
      </c>
      <c r="F225" s="6">
        <v>467.4</v>
      </c>
      <c r="G225" s="6" t="s">
        <v>797</v>
      </c>
      <c r="H225" s="52">
        <v>137420</v>
      </c>
      <c r="I225" s="48"/>
    </row>
    <row r="226" spans="2:9" x14ac:dyDescent="0.35">
      <c r="B226" s="6" t="s">
        <v>679</v>
      </c>
      <c r="C226" s="52">
        <v>23</v>
      </c>
      <c r="D226" s="6">
        <v>4.2662000000000004</v>
      </c>
      <c r="E226" s="6">
        <v>180</v>
      </c>
      <c r="F226" s="6">
        <v>221.4</v>
      </c>
      <c r="G226" s="6" t="s">
        <v>797</v>
      </c>
      <c r="H226" s="52">
        <v>137005</v>
      </c>
      <c r="I226" s="48"/>
    </row>
    <row r="227" spans="2:9" x14ac:dyDescent="0.35">
      <c r="B227" s="6" t="s">
        <v>679</v>
      </c>
      <c r="C227" s="52">
        <v>23</v>
      </c>
      <c r="D227" s="6">
        <v>4.2662000000000004</v>
      </c>
      <c r="E227" s="6">
        <v>317</v>
      </c>
      <c r="F227" s="6">
        <v>389.91</v>
      </c>
      <c r="G227" s="6" t="s">
        <v>797</v>
      </c>
      <c r="H227" s="52">
        <v>137062</v>
      </c>
      <c r="I227" s="48"/>
    </row>
    <row r="228" spans="2:9" x14ac:dyDescent="0.35">
      <c r="B228" s="6" t="s">
        <v>679</v>
      </c>
      <c r="C228" s="52">
        <v>23</v>
      </c>
      <c r="D228" s="6">
        <v>4.2662000000000004</v>
      </c>
      <c r="E228" s="6">
        <v>12.01</v>
      </c>
      <c r="F228" s="6">
        <v>14.77</v>
      </c>
      <c r="G228" s="6" t="s">
        <v>797</v>
      </c>
      <c r="H228" s="52">
        <v>137140</v>
      </c>
      <c r="I228" s="48"/>
    </row>
    <row r="229" spans="2:9" x14ac:dyDescent="0.35">
      <c r="B229" s="6" t="s">
        <v>679</v>
      </c>
      <c r="C229" s="52">
        <v>23</v>
      </c>
      <c r="D229" s="6">
        <v>4.2662000000000004</v>
      </c>
      <c r="E229" s="6">
        <v>63</v>
      </c>
      <c r="F229" s="6">
        <v>77.489999999999995</v>
      </c>
      <c r="G229" s="6" t="s">
        <v>797</v>
      </c>
      <c r="H229" s="52" t="s">
        <v>972</v>
      </c>
      <c r="I229" s="48"/>
    </row>
    <row r="230" spans="2:9" x14ac:dyDescent="0.35">
      <c r="B230" s="6" t="s">
        <v>679</v>
      </c>
      <c r="C230" s="52">
        <v>23</v>
      </c>
      <c r="D230" s="6">
        <v>4.2662000000000004</v>
      </c>
      <c r="E230" s="6">
        <v>90</v>
      </c>
      <c r="F230" s="6">
        <v>110.7</v>
      </c>
      <c r="G230" s="6" t="s">
        <v>797</v>
      </c>
      <c r="H230" s="52">
        <v>137088</v>
      </c>
      <c r="I230" s="48"/>
    </row>
    <row r="231" spans="2:9" x14ac:dyDescent="0.35">
      <c r="B231" s="6" t="s">
        <v>679</v>
      </c>
      <c r="C231" s="52">
        <v>23</v>
      </c>
      <c r="D231" s="6">
        <v>4.2662000000000004</v>
      </c>
      <c r="E231" s="6">
        <v>15.99</v>
      </c>
      <c r="F231" s="6">
        <v>19.670000000000002</v>
      </c>
      <c r="G231" s="6" t="s">
        <v>797</v>
      </c>
      <c r="H231" s="52">
        <v>137136</v>
      </c>
      <c r="I231" s="48"/>
    </row>
    <row r="232" spans="2:9" x14ac:dyDescent="0.35">
      <c r="B232" s="6" t="s">
        <v>679</v>
      </c>
      <c r="C232" s="52">
        <v>23</v>
      </c>
      <c r="D232" s="6">
        <v>4.2662000000000004</v>
      </c>
      <c r="E232" s="6">
        <v>2453</v>
      </c>
      <c r="F232" s="6">
        <v>3017.19</v>
      </c>
      <c r="G232" s="6" t="s">
        <v>798</v>
      </c>
      <c r="H232" s="52" t="s">
        <v>701</v>
      </c>
      <c r="I232" s="48"/>
    </row>
    <row r="233" spans="2:9" x14ac:dyDescent="0.35">
      <c r="B233" s="6" t="s">
        <v>679</v>
      </c>
      <c r="C233" s="52">
        <v>23</v>
      </c>
      <c r="D233" s="6">
        <v>4.2662000000000004</v>
      </c>
      <c r="E233" s="6">
        <v>372</v>
      </c>
      <c r="F233" s="6">
        <v>457.56</v>
      </c>
      <c r="G233" s="6" t="s">
        <v>798</v>
      </c>
      <c r="H233" s="52">
        <v>137418</v>
      </c>
      <c r="I233" s="48"/>
    </row>
    <row r="234" spans="2:9" x14ac:dyDescent="0.35">
      <c r="B234" s="6" t="s">
        <v>679</v>
      </c>
      <c r="C234" s="52">
        <v>23</v>
      </c>
      <c r="D234" s="6">
        <v>4.2662000000000004</v>
      </c>
      <c r="E234" s="6">
        <v>380</v>
      </c>
      <c r="F234" s="6">
        <v>467.4</v>
      </c>
      <c r="G234" s="6" t="s">
        <v>798</v>
      </c>
      <c r="H234" s="52">
        <v>137420</v>
      </c>
      <c r="I234" s="48"/>
    </row>
    <row r="235" spans="2:9" x14ac:dyDescent="0.35">
      <c r="B235" s="6" t="s">
        <v>679</v>
      </c>
      <c r="C235" s="52">
        <v>23</v>
      </c>
      <c r="D235" s="6">
        <v>4.2662000000000004</v>
      </c>
      <c r="E235" s="6">
        <v>179</v>
      </c>
      <c r="F235" s="6">
        <v>220.17</v>
      </c>
      <c r="G235" s="6" t="s">
        <v>798</v>
      </c>
      <c r="H235" s="52">
        <v>137005</v>
      </c>
      <c r="I235" s="48"/>
    </row>
    <row r="236" spans="2:9" x14ac:dyDescent="0.35">
      <c r="B236" s="6" t="s">
        <v>679</v>
      </c>
      <c r="C236" s="52">
        <v>23</v>
      </c>
      <c r="D236" s="6">
        <v>4.2662000000000004</v>
      </c>
      <c r="E236" s="6">
        <v>321</v>
      </c>
      <c r="F236" s="6">
        <v>394.83</v>
      </c>
      <c r="G236" s="6" t="s">
        <v>798</v>
      </c>
      <c r="H236" s="52">
        <v>137063</v>
      </c>
      <c r="I236" s="48"/>
    </row>
    <row r="237" spans="2:9" x14ac:dyDescent="0.35">
      <c r="B237" s="6" t="s">
        <v>679</v>
      </c>
      <c r="C237" s="52">
        <v>23</v>
      </c>
      <c r="D237" s="6">
        <v>4.2662000000000004</v>
      </c>
      <c r="E237" s="6">
        <v>12.01</v>
      </c>
      <c r="F237" s="6">
        <v>14.77</v>
      </c>
      <c r="G237" s="6" t="s">
        <v>798</v>
      </c>
      <c r="H237" s="52">
        <v>137140</v>
      </c>
      <c r="I237" s="48"/>
    </row>
    <row r="238" spans="2:9" x14ac:dyDescent="0.35">
      <c r="B238" s="6" t="s">
        <v>679</v>
      </c>
      <c r="C238" s="52">
        <v>23</v>
      </c>
      <c r="D238" s="6">
        <v>4.2662000000000004</v>
      </c>
      <c r="E238" s="6">
        <v>63</v>
      </c>
      <c r="F238" s="6">
        <v>77.489999999999995</v>
      </c>
      <c r="G238" s="6" t="s">
        <v>798</v>
      </c>
      <c r="H238" s="52" t="s">
        <v>972</v>
      </c>
      <c r="I238" s="48"/>
    </row>
    <row r="239" spans="2:9" x14ac:dyDescent="0.35">
      <c r="B239" s="6" t="s">
        <v>679</v>
      </c>
      <c r="C239" s="52">
        <v>23</v>
      </c>
      <c r="D239" s="6">
        <v>4.2662000000000004</v>
      </c>
      <c r="E239" s="6">
        <v>90</v>
      </c>
      <c r="F239" s="6">
        <v>110.7</v>
      </c>
      <c r="G239" s="6" t="s">
        <v>798</v>
      </c>
      <c r="H239" s="52">
        <v>137088</v>
      </c>
      <c r="I239" s="48"/>
    </row>
    <row r="240" spans="2:9" x14ac:dyDescent="0.35">
      <c r="B240" s="6" t="s">
        <v>679</v>
      </c>
      <c r="C240" s="52">
        <v>23</v>
      </c>
      <c r="D240" s="6">
        <v>4.2662000000000004</v>
      </c>
      <c r="E240" s="6">
        <v>15.99</v>
      </c>
      <c r="F240" s="6">
        <v>19.670000000000002</v>
      </c>
      <c r="G240" s="6" t="s">
        <v>798</v>
      </c>
      <c r="H240" s="52">
        <v>137136</v>
      </c>
      <c r="I240" s="48"/>
    </row>
    <row r="241" spans="2:9" x14ac:dyDescent="0.35">
      <c r="B241" s="6" t="s">
        <v>679</v>
      </c>
      <c r="C241" s="52">
        <v>23</v>
      </c>
      <c r="D241" s="6">
        <v>4.2662000000000004</v>
      </c>
      <c r="E241" s="6">
        <v>3443</v>
      </c>
      <c r="F241" s="6">
        <v>4234.8900000000003</v>
      </c>
      <c r="G241" s="6" t="s">
        <v>799</v>
      </c>
      <c r="H241" s="52" t="s">
        <v>792</v>
      </c>
      <c r="I241" s="48"/>
    </row>
    <row r="242" spans="2:9" x14ac:dyDescent="0.35">
      <c r="B242" s="6" t="s">
        <v>679</v>
      </c>
      <c r="C242" s="52">
        <v>23</v>
      </c>
      <c r="D242" s="6">
        <v>4.2662000000000004</v>
      </c>
      <c r="E242" s="6">
        <v>322</v>
      </c>
      <c r="F242" s="6">
        <v>396.06</v>
      </c>
      <c r="G242" s="6" t="s">
        <v>799</v>
      </c>
      <c r="H242" s="52">
        <v>137411</v>
      </c>
      <c r="I242" s="48"/>
    </row>
    <row r="243" spans="2:9" x14ac:dyDescent="0.35">
      <c r="B243" s="6" t="s">
        <v>679</v>
      </c>
      <c r="C243" s="52">
        <v>23</v>
      </c>
      <c r="D243" s="6">
        <v>4.2662000000000004</v>
      </c>
      <c r="E243" s="6">
        <v>380</v>
      </c>
      <c r="F243" s="6">
        <v>467.4</v>
      </c>
      <c r="G243" s="6" t="s">
        <v>799</v>
      </c>
      <c r="H243" s="52">
        <v>137420</v>
      </c>
      <c r="I243" s="48"/>
    </row>
    <row r="244" spans="2:9" x14ac:dyDescent="0.35">
      <c r="B244" s="6" t="s">
        <v>679</v>
      </c>
      <c r="C244" s="52">
        <v>23</v>
      </c>
      <c r="D244" s="6">
        <v>4.2662000000000004</v>
      </c>
      <c r="E244" s="6">
        <v>179</v>
      </c>
      <c r="F244" s="6">
        <v>220.17</v>
      </c>
      <c r="G244" s="6" t="s">
        <v>799</v>
      </c>
      <c r="H244" s="52">
        <v>137005</v>
      </c>
      <c r="I244" s="48"/>
    </row>
    <row r="245" spans="2:9" x14ac:dyDescent="0.35">
      <c r="B245" s="6" t="s">
        <v>679</v>
      </c>
      <c r="C245" s="52">
        <v>23</v>
      </c>
      <c r="D245" s="6">
        <v>4.2662000000000004</v>
      </c>
      <c r="E245" s="6">
        <v>321</v>
      </c>
      <c r="F245" s="6">
        <v>394.83</v>
      </c>
      <c r="G245" s="6" t="s">
        <v>799</v>
      </c>
      <c r="H245" s="52">
        <v>137062</v>
      </c>
      <c r="I245" s="48"/>
    </row>
    <row r="246" spans="2:9" x14ac:dyDescent="0.35">
      <c r="B246" s="6" t="s">
        <v>679</v>
      </c>
      <c r="C246" s="52">
        <v>23</v>
      </c>
      <c r="D246" s="6">
        <v>4.2662000000000004</v>
      </c>
      <c r="E246" s="6">
        <v>63</v>
      </c>
      <c r="F246" s="6">
        <v>77.489999999999995</v>
      </c>
      <c r="G246" s="6" t="s">
        <v>799</v>
      </c>
      <c r="H246" s="52" t="s">
        <v>972</v>
      </c>
      <c r="I246" s="48"/>
    </row>
    <row r="247" spans="2:9" x14ac:dyDescent="0.35">
      <c r="B247" s="6" t="s">
        <v>679</v>
      </c>
      <c r="C247" s="52">
        <v>23</v>
      </c>
      <c r="D247" s="6">
        <v>4.2662000000000004</v>
      </c>
      <c r="E247" s="6">
        <v>75</v>
      </c>
      <c r="F247" s="6">
        <v>92.25</v>
      </c>
      <c r="G247" s="6" t="s">
        <v>799</v>
      </c>
      <c r="H247" s="52">
        <v>137088</v>
      </c>
      <c r="I247" s="48"/>
    </row>
    <row r="248" spans="2:9" x14ac:dyDescent="0.35">
      <c r="B248" s="6" t="s">
        <v>679</v>
      </c>
      <c r="C248" s="52">
        <v>23</v>
      </c>
      <c r="D248" s="6">
        <v>4.2662000000000004</v>
      </c>
      <c r="E248" s="6">
        <v>15.99</v>
      </c>
      <c r="F248" s="6">
        <v>19.670000000000002</v>
      </c>
      <c r="G248" s="6" t="s">
        <v>799</v>
      </c>
      <c r="H248" s="52">
        <v>137136</v>
      </c>
      <c r="I248" s="48"/>
    </row>
    <row r="249" spans="2:9" x14ac:dyDescent="0.35">
      <c r="B249" s="6" t="s">
        <v>679</v>
      </c>
      <c r="C249" s="52">
        <v>23</v>
      </c>
      <c r="D249" s="6">
        <v>4.2662000000000004</v>
      </c>
      <c r="E249" s="6">
        <v>179</v>
      </c>
      <c r="F249" s="6">
        <v>220.17</v>
      </c>
      <c r="G249" s="6" t="s">
        <v>800</v>
      </c>
      <c r="H249" s="52">
        <v>137005</v>
      </c>
      <c r="I249" s="48"/>
    </row>
    <row r="250" spans="2:9" x14ac:dyDescent="0.35">
      <c r="B250" s="6" t="s">
        <v>679</v>
      </c>
      <c r="C250" s="52">
        <v>23</v>
      </c>
      <c r="D250" s="6">
        <v>4.2662000000000004</v>
      </c>
      <c r="E250" s="6">
        <v>321</v>
      </c>
      <c r="F250" s="6">
        <v>394.83</v>
      </c>
      <c r="G250" s="6" t="s">
        <v>800</v>
      </c>
      <c r="H250" s="52">
        <v>137063</v>
      </c>
      <c r="I250" s="48"/>
    </row>
    <row r="251" spans="2:9" x14ac:dyDescent="0.35">
      <c r="B251" s="6" t="s">
        <v>679</v>
      </c>
      <c r="C251" s="52">
        <v>23</v>
      </c>
      <c r="D251" s="6">
        <v>4.2662000000000004</v>
      </c>
      <c r="E251" s="6">
        <v>12.01</v>
      </c>
      <c r="F251" s="6">
        <v>14.77</v>
      </c>
      <c r="G251" s="6" t="s">
        <v>800</v>
      </c>
      <c r="H251" s="52">
        <v>137140</v>
      </c>
      <c r="I251" s="48"/>
    </row>
    <row r="252" spans="2:9" x14ac:dyDescent="0.35">
      <c r="B252" s="6" t="s">
        <v>679</v>
      </c>
      <c r="C252" s="52">
        <v>23</v>
      </c>
      <c r="D252" s="6">
        <v>4.2662000000000004</v>
      </c>
      <c r="E252" s="6">
        <v>63</v>
      </c>
      <c r="F252" s="6">
        <v>77.489999999999995</v>
      </c>
      <c r="G252" s="6" t="s">
        <v>800</v>
      </c>
      <c r="H252" s="52" t="s">
        <v>972</v>
      </c>
      <c r="I252" s="48"/>
    </row>
    <row r="253" spans="2:9" x14ac:dyDescent="0.35">
      <c r="B253" s="6" t="s">
        <v>679</v>
      </c>
      <c r="C253" s="52">
        <v>23</v>
      </c>
      <c r="D253" s="6">
        <v>4.2662000000000004</v>
      </c>
      <c r="E253" s="6">
        <v>90</v>
      </c>
      <c r="F253" s="6">
        <v>110.7</v>
      </c>
      <c r="G253" s="6" t="s">
        <v>800</v>
      </c>
      <c r="H253" s="52">
        <v>137088</v>
      </c>
      <c r="I253" s="48"/>
    </row>
    <row r="254" spans="2:9" x14ac:dyDescent="0.35">
      <c r="B254" s="6" t="s">
        <v>679</v>
      </c>
      <c r="C254" s="52">
        <v>23</v>
      </c>
      <c r="D254" s="6">
        <v>4.2662000000000004</v>
      </c>
      <c r="E254" s="6">
        <v>15.99</v>
      </c>
      <c r="F254" s="6">
        <v>19.670000000000002</v>
      </c>
      <c r="G254" s="6" t="s">
        <v>800</v>
      </c>
      <c r="H254" s="52">
        <v>137136</v>
      </c>
      <c r="I254" s="48"/>
    </row>
    <row r="255" spans="2:9" x14ac:dyDescent="0.35">
      <c r="B255" s="6" t="s">
        <v>679</v>
      </c>
      <c r="C255" s="52">
        <v>23</v>
      </c>
      <c r="D255" s="6">
        <v>4.2662000000000004</v>
      </c>
      <c r="E255" s="6">
        <v>2484</v>
      </c>
      <c r="F255" s="6">
        <v>3055.32</v>
      </c>
      <c r="G255" s="6" t="s">
        <v>800</v>
      </c>
      <c r="H255" s="52" t="s">
        <v>698</v>
      </c>
      <c r="I255" s="48"/>
    </row>
    <row r="256" spans="2:9" x14ac:dyDescent="0.35">
      <c r="B256" s="6" t="s">
        <v>679</v>
      </c>
      <c r="C256" s="52">
        <v>23</v>
      </c>
      <c r="D256" s="6">
        <v>4.2662000000000004</v>
      </c>
      <c r="E256" s="6">
        <v>349</v>
      </c>
      <c r="F256" s="6">
        <v>429.27</v>
      </c>
      <c r="G256" s="6" t="s">
        <v>800</v>
      </c>
      <c r="H256" s="52">
        <v>137415</v>
      </c>
      <c r="I256" s="48"/>
    </row>
    <row r="257" spans="2:9" x14ac:dyDescent="0.35">
      <c r="B257" s="6" t="s">
        <v>679</v>
      </c>
      <c r="C257" s="52">
        <v>23</v>
      </c>
      <c r="D257" s="6">
        <v>4.2662000000000004</v>
      </c>
      <c r="E257" s="6">
        <v>376</v>
      </c>
      <c r="F257" s="6">
        <v>462.48</v>
      </c>
      <c r="G257" s="6" t="s">
        <v>800</v>
      </c>
      <c r="H257" s="52">
        <v>137421</v>
      </c>
      <c r="I257" s="48"/>
    </row>
    <row r="258" spans="2:9" x14ac:dyDescent="0.35">
      <c r="B258" s="6" t="s">
        <v>679</v>
      </c>
      <c r="C258" s="52">
        <v>23</v>
      </c>
      <c r="D258" s="6">
        <v>4.2662000000000004</v>
      </c>
      <c r="E258" s="6">
        <v>3443</v>
      </c>
      <c r="F258" s="6">
        <v>4234.8900000000003</v>
      </c>
      <c r="G258" s="6" t="s">
        <v>801</v>
      </c>
      <c r="H258" s="52" t="s">
        <v>792</v>
      </c>
      <c r="I258" s="48"/>
    </row>
    <row r="259" spans="2:9" x14ac:dyDescent="0.35">
      <c r="B259" s="6" t="s">
        <v>679</v>
      </c>
      <c r="C259" s="52">
        <v>23</v>
      </c>
      <c r="D259" s="6">
        <v>4.2662000000000004</v>
      </c>
      <c r="E259" s="6">
        <v>329</v>
      </c>
      <c r="F259" s="6">
        <v>404.67</v>
      </c>
      <c r="G259" s="6" t="s">
        <v>801</v>
      </c>
      <c r="H259" s="52">
        <v>137413</v>
      </c>
      <c r="I259" s="48"/>
    </row>
    <row r="260" spans="2:9" x14ac:dyDescent="0.35">
      <c r="B260" s="6" t="s">
        <v>679</v>
      </c>
      <c r="C260" s="52">
        <v>23</v>
      </c>
      <c r="D260" s="6">
        <v>4.2662000000000004</v>
      </c>
      <c r="E260" s="6">
        <v>380</v>
      </c>
      <c r="F260" s="6">
        <v>467.4</v>
      </c>
      <c r="G260" s="6" t="s">
        <v>801</v>
      </c>
      <c r="H260" s="52">
        <v>137420</v>
      </c>
      <c r="I260" s="48"/>
    </row>
    <row r="261" spans="2:9" x14ac:dyDescent="0.35">
      <c r="B261" s="6" t="s">
        <v>679</v>
      </c>
      <c r="C261" s="52">
        <v>23</v>
      </c>
      <c r="D261" s="6">
        <v>4.2662000000000004</v>
      </c>
      <c r="E261" s="6">
        <v>179</v>
      </c>
      <c r="F261" s="6">
        <v>220.17</v>
      </c>
      <c r="G261" s="6" t="s">
        <v>801</v>
      </c>
      <c r="H261" s="52">
        <v>137005</v>
      </c>
      <c r="I261" s="48"/>
    </row>
    <row r="262" spans="2:9" x14ac:dyDescent="0.35">
      <c r="B262" s="6" t="s">
        <v>679</v>
      </c>
      <c r="C262" s="52">
        <v>23</v>
      </c>
      <c r="D262" s="6">
        <v>4.2662000000000004</v>
      </c>
      <c r="E262" s="6">
        <v>321</v>
      </c>
      <c r="F262" s="6">
        <v>394.83</v>
      </c>
      <c r="G262" s="6" t="s">
        <v>801</v>
      </c>
      <c r="H262" s="52">
        <v>137063</v>
      </c>
      <c r="I262" s="48"/>
    </row>
    <row r="263" spans="2:9" x14ac:dyDescent="0.35">
      <c r="B263" s="6" t="s">
        <v>679</v>
      </c>
      <c r="C263" s="52">
        <v>23</v>
      </c>
      <c r="D263" s="6">
        <v>4.2662000000000004</v>
      </c>
      <c r="E263" s="6">
        <v>63</v>
      </c>
      <c r="F263" s="6">
        <v>77.489999999999995</v>
      </c>
      <c r="G263" s="6" t="s">
        <v>801</v>
      </c>
      <c r="H263" s="52" t="s">
        <v>972</v>
      </c>
      <c r="I263" s="48"/>
    </row>
    <row r="264" spans="2:9" x14ac:dyDescent="0.35">
      <c r="B264" s="6" t="s">
        <v>679</v>
      </c>
      <c r="C264" s="52">
        <v>23</v>
      </c>
      <c r="D264" s="6">
        <v>4.2662000000000004</v>
      </c>
      <c r="E264" s="6">
        <v>75</v>
      </c>
      <c r="F264" s="6">
        <v>92.25</v>
      </c>
      <c r="G264" s="6" t="s">
        <v>801</v>
      </c>
      <c r="H264" s="52">
        <v>137088</v>
      </c>
      <c r="I264" s="48"/>
    </row>
    <row r="265" spans="2:9" x14ac:dyDescent="0.35">
      <c r="B265" s="6" t="s">
        <v>679</v>
      </c>
      <c r="C265" s="52">
        <v>23</v>
      </c>
      <c r="D265" s="6">
        <v>4.2662000000000004</v>
      </c>
      <c r="E265" s="6">
        <v>15.99</v>
      </c>
      <c r="F265" s="6">
        <v>19.670000000000002</v>
      </c>
      <c r="G265" s="6" t="s">
        <v>801</v>
      </c>
      <c r="H265" s="52">
        <v>137136</v>
      </c>
      <c r="I265" s="48"/>
    </row>
    <row r="266" spans="2:9" x14ac:dyDescent="0.35">
      <c r="B266" s="6" t="s">
        <v>679</v>
      </c>
      <c r="C266" s="52">
        <v>23</v>
      </c>
      <c r="D266" s="6">
        <v>4.2662000000000004</v>
      </c>
      <c r="E266" s="6">
        <v>2453</v>
      </c>
      <c r="F266" s="6">
        <v>3017.19</v>
      </c>
      <c r="G266" s="6" t="s">
        <v>802</v>
      </c>
      <c r="H266" s="52" t="s">
        <v>701</v>
      </c>
      <c r="I266" s="48"/>
    </row>
    <row r="267" spans="2:9" x14ac:dyDescent="0.35">
      <c r="B267" s="6" t="s">
        <v>679</v>
      </c>
      <c r="C267" s="52">
        <v>23</v>
      </c>
      <c r="D267" s="6">
        <v>4.2662000000000004</v>
      </c>
      <c r="E267" s="6">
        <v>329</v>
      </c>
      <c r="F267" s="6">
        <v>404.67</v>
      </c>
      <c r="G267" s="6" t="s">
        <v>802</v>
      </c>
      <c r="H267" s="52">
        <v>137413</v>
      </c>
      <c r="I267" s="48"/>
    </row>
    <row r="268" spans="2:9" x14ac:dyDescent="0.35">
      <c r="B268" s="6" t="s">
        <v>679</v>
      </c>
      <c r="C268" s="52">
        <v>23</v>
      </c>
      <c r="D268" s="6">
        <v>4.2662000000000004</v>
      </c>
      <c r="E268" s="6">
        <v>380</v>
      </c>
      <c r="F268" s="6">
        <v>467.4</v>
      </c>
      <c r="G268" s="6" t="s">
        <v>802</v>
      </c>
      <c r="H268" s="52">
        <v>137420</v>
      </c>
      <c r="I268" s="48"/>
    </row>
    <row r="269" spans="2:9" x14ac:dyDescent="0.35">
      <c r="B269" s="6" t="s">
        <v>679</v>
      </c>
      <c r="C269" s="52">
        <v>23</v>
      </c>
      <c r="D269" s="6">
        <v>4.2662000000000004</v>
      </c>
      <c r="E269" s="6">
        <v>179</v>
      </c>
      <c r="F269" s="6">
        <v>220.17</v>
      </c>
      <c r="G269" s="6" t="s">
        <v>802</v>
      </c>
      <c r="H269" s="52">
        <v>137005</v>
      </c>
      <c r="I269" s="48"/>
    </row>
    <row r="270" spans="2:9" x14ac:dyDescent="0.35">
      <c r="B270" s="6" t="s">
        <v>679</v>
      </c>
      <c r="C270" s="52">
        <v>23</v>
      </c>
      <c r="D270" s="6">
        <v>4.2662000000000004</v>
      </c>
      <c r="E270" s="6">
        <v>321</v>
      </c>
      <c r="F270" s="6">
        <v>394.83</v>
      </c>
      <c r="G270" s="6" t="s">
        <v>802</v>
      </c>
      <c r="H270" s="52">
        <v>137063</v>
      </c>
      <c r="I270" s="48"/>
    </row>
    <row r="271" spans="2:9" x14ac:dyDescent="0.35">
      <c r="B271" s="6" t="s">
        <v>679</v>
      </c>
      <c r="C271" s="52">
        <v>23</v>
      </c>
      <c r="D271" s="6">
        <v>4.2662000000000004</v>
      </c>
      <c r="E271" s="6">
        <v>12.01</v>
      </c>
      <c r="F271" s="6">
        <v>14.77</v>
      </c>
      <c r="G271" s="6" t="s">
        <v>802</v>
      </c>
      <c r="H271" s="52">
        <v>137140</v>
      </c>
      <c r="I271" s="48"/>
    </row>
    <row r="272" spans="2:9" x14ac:dyDescent="0.35">
      <c r="B272" s="6" t="s">
        <v>679</v>
      </c>
      <c r="C272" s="52">
        <v>23</v>
      </c>
      <c r="D272" s="6">
        <v>4.2662000000000004</v>
      </c>
      <c r="E272" s="6">
        <v>63</v>
      </c>
      <c r="F272" s="6">
        <v>77.489999999999995</v>
      </c>
      <c r="G272" s="6" t="s">
        <v>802</v>
      </c>
      <c r="H272" s="52" t="s">
        <v>972</v>
      </c>
      <c r="I272" s="48"/>
    </row>
    <row r="273" spans="2:9" x14ac:dyDescent="0.35">
      <c r="B273" s="6" t="s">
        <v>679</v>
      </c>
      <c r="C273" s="52">
        <v>23</v>
      </c>
      <c r="D273" s="6">
        <v>4.2662000000000004</v>
      </c>
      <c r="E273" s="6">
        <v>75</v>
      </c>
      <c r="F273" s="6">
        <v>92.25</v>
      </c>
      <c r="G273" s="6" t="s">
        <v>802</v>
      </c>
      <c r="H273" s="52">
        <v>137088</v>
      </c>
      <c r="I273" s="48"/>
    </row>
    <row r="274" spans="2:9" x14ac:dyDescent="0.35">
      <c r="B274" s="6" t="s">
        <v>679</v>
      </c>
      <c r="C274" s="52">
        <v>23</v>
      </c>
      <c r="D274" s="6">
        <v>4.2662000000000004</v>
      </c>
      <c r="E274" s="6">
        <v>15.99</v>
      </c>
      <c r="F274" s="6">
        <v>19.670000000000002</v>
      </c>
      <c r="G274" s="6" t="s">
        <v>802</v>
      </c>
      <c r="H274" s="52">
        <v>137136</v>
      </c>
      <c r="I274" s="48"/>
    </row>
    <row r="275" spans="2:9" x14ac:dyDescent="0.35">
      <c r="B275" s="6" t="s">
        <v>679</v>
      </c>
      <c r="C275" s="52">
        <v>23</v>
      </c>
      <c r="D275" s="6">
        <v>4.2662000000000004</v>
      </c>
      <c r="E275" s="6">
        <v>2483</v>
      </c>
      <c r="F275" s="6">
        <v>3054.09</v>
      </c>
      <c r="G275" s="6" t="s">
        <v>803</v>
      </c>
      <c r="H275" s="52" t="s">
        <v>698</v>
      </c>
      <c r="I275" s="48"/>
    </row>
    <row r="276" spans="2:9" x14ac:dyDescent="0.35">
      <c r="B276" s="6" t="s">
        <v>679</v>
      </c>
      <c r="C276" s="52">
        <v>23</v>
      </c>
      <c r="D276" s="6">
        <v>4.2662000000000004</v>
      </c>
      <c r="E276" s="6">
        <v>349</v>
      </c>
      <c r="F276" s="6">
        <v>429.27</v>
      </c>
      <c r="G276" s="6" t="s">
        <v>803</v>
      </c>
      <c r="H276" s="52">
        <v>137415</v>
      </c>
      <c r="I276" s="48"/>
    </row>
    <row r="277" spans="2:9" x14ac:dyDescent="0.35">
      <c r="B277" s="6" t="s">
        <v>679</v>
      </c>
      <c r="C277" s="52">
        <v>23</v>
      </c>
      <c r="D277" s="6">
        <v>4.2662000000000004</v>
      </c>
      <c r="E277" s="6">
        <v>380</v>
      </c>
      <c r="F277" s="6">
        <v>467.4</v>
      </c>
      <c r="G277" s="6" t="s">
        <v>803</v>
      </c>
      <c r="H277" s="52">
        <v>137420</v>
      </c>
      <c r="I277" s="48"/>
    </row>
    <row r="278" spans="2:9" x14ac:dyDescent="0.35">
      <c r="B278" s="6" t="s">
        <v>679</v>
      </c>
      <c r="C278" s="52">
        <v>23</v>
      </c>
      <c r="D278" s="6">
        <v>4.2662000000000004</v>
      </c>
      <c r="E278" s="6">
        <v>179</v>
      </c>
      <c r="F278" s="6">
        <v>220.17</v>
      </c>
      <c r="G278" s="6" t="s">
        <v>803</v>
      </c>
      <c r="H278" s="52">
        <v>137005</v>
      </c>
      <c r="I278" s="48"/>
    </row>
    <row r="279" spans="2:9" x14ac:dyDescent="0.35">
      <c r="B279" s="6" t="s">
        <v>679</v>
      </c>
      <c r="C279" s="52">
        <v>23</v>
      </c>
      <c r="D279" s="6">
        <v>4.2662000000000004</v>
      </c>
      <c r="E279" s="6">
        <v>321</v>
      </c>
      <c r="F279" s="6">
        <v>394.83</v>
      </c>
      <c r="G279" s="6" t="s">
        <v>803</v>
      </c>
      <c r="H279" s="52">
        <v>137063</v>
      </c>
      <c r="I279" s="48"/>
    </row>
    <row r="280" spans="2:9" x14ac:dyDescent="0.35">
      <c r="B280" s="6" t="s">
        <v>679</v>
      </c>
      <c r="C280" s="52">
        <v>23</v>
      </c>
      <c r="D280" s="6">
        <v>4.2662000000000004</v>
      </c>
      <c r="E280" s="6">
        <v>12.01</v>
      </c>
      <c r="F280" s="6">
        <v>14.77</v>
      </c>
      <c r="G280" s="6" t="s">
        <v>803</v>
      </c>
      <c r="H280" s="52">
        <v>137140</v>
      </c>
      <c r="I280" s="48"/>
    </row>
    <row r="281" spans="2:9" x14ac:dyDescent="0.35">
      <c r="B281" s="6" t="s">
        <v>679</v>
      </c>
      <c r="C281" s="52">
        <v>23</v>
      </c>
      <c r="D281" s="6">
        <v>4.2662000000000004</v>
      </c>
      <c r="E281" s="6">
        <v>63</v>
      </c>
      <c r="F281" s="6">
        <v>77.489999999999995</v>
      </c>
      <c r="G281" s="6" t="s">
        <v>803</v>
      </c>
      <c r="H281" s="52" t="s">
        <v>972</v>
      </c>
      <c r="I281" s="48"/>
    </row>
    <row r="282" spans="2:9" x14ac:dyDescent="0.35">
      <c r="B282" s="6" t="s">
        <v>679</v>
      </c>
      <c r="C282" s="52">
        <v>23</v>
      </c>
      <c r="D282" s="6">
        <v>4.2662000000000004</v>
      </c>
      <c r="E282" s="6">
        <v>90</v>
      </c>
      <c r="F282" s="6">
        <v>110.7</v>
      </c>
      <c r="G282" s="6" t="s">
        <v>803</v>
      </c>
      <c r="H282" s="52">
        <v>137088</v>
      </c>
      <c r="I282" s="48"/>
    </row>
    <row r="283" spans="2:9" x14ac:dyDescent="0.35">
      <c r="B283" s="6" t="s">
        <v>679</v>
      </c>
      <c r="C283" s="52">
        <v>23</v>
      </c>
      <c r="D283" s="6">
        <v>4.2662000000000004</v>
      </c>
      <c r="E283" s="6">
        <v>15.99</v>
      </c>
      <c r="F283" s="6">
        <v>19.670000000000002</v>
      </c>
      <c r="G283" s="6" t="s">
        <v>803</v>
      </c>
      <c r="H283" s="52">
        <v>137136</v>
      </c>
      <c r="I283" s="48"/>
    </row>
    <row r="284" spans="2:9" x14ac:dyDescent="0.35">
      <c r="B284" s="6" t="s">
        <v>679</v>
      </c>
      <c r="C284" s="52">
        <v>23</v>
      </c>
      <c r="D284" s="6">
        <v>4.2662000000000004</v>
      </c>
      <c r="E284" s="6">
        <v>200</v>
      </c>
      <c r="F284" s="6">
        <v>246</v>
      </c>
      <c r="G284" s="6" t="s">
        <v>804</v>
      </c>
      <c r="H284" s="52">
        <v>137094</v>
      </c>
      <c r="I284" s="48"/>
    </row>
    <row r="285" spans="2:9" x14ac:dyDescent="0.35">
      <c r="B285" s="6" t="s">
        <v>679</v>
      </c>
      <c r="C285" s="52">
        <v>23</v>
      </c>
      <c r="D285" s="6">
        <v>4.2662000000000004</v>
      </c>
      <c r="E285" s="6">
        <v>4906</v>
      </c>
      <c r="F285" s="6">
        <v>6034.38</v>
      </c>
      <c r="G285" s="6" t="s">
        <v>805</v>
      </c>
      <c r="H285" s="52" t="s">
        <v>701</v>
      </c>
      <c r="I285" s="48"/>
    </row>
    <row r="286" spans="2:9" x14ac:dyDescent="0.35">
      <c r="B286" s="6" t="s">
        <v>679</v>
      </c>
      <c r="C286" s="52">
        <v>23</v>
      </c>
      <c r="D286" s="6">
        <v>4.2662000000000004</v>
      </c>
      <c r="E286" s="6">
        <v>346</v>
      </c>
      <c r="F286" s="6">
        <v>425.58</v>
      </c>
      <c r="G286" s="6" t="s">
        <v>805</v>
      </c>
      <c r="H286" s="52">
        <v>137414</v>
      </c>
      <c r="I286" s="48"/>
    </row>
    <row r="287" spans="2:9" x14ac:dyDescent="0.35">
      <c r="B287" s="6" t="s">
        <v>679</v>
      </c>
      <c r="C287" s="52">
        <v>23</v>
      </c>
      <c r="D287" s="6">
        <v>4.2662000000000004</v>
      </c>
      <c r="E287" s="6">
        <v>443</v>
      </c>
      <c r="F287" s="6">
        <v>544.89</v>
      </c>
      <c r="G287" s="6" t="s">
        <v>805</v>
      </c>
      <c r="H287" s="52">
        <v>137431</v>
      </c>
      <c r="I287" s="48"/>
    </row>
    <row r="288" spans="2:9" x14ac:dyDescent="0.35">
      <c r="B288" s="6" t="s">
        <v>679</v>
      </c>
      <c r="C288" s="52">
        <v>23</v>
      </c>
      <c r="D288" s="6">
        <v>4.2662000000000004</v>
      </c>
      <c r="E288" s="6">
        <v>179</v>
      </c>
      <c r="F288" s="6">
        <v>220.17</v>
      </c>
      <c r="G288" s="6" t="s">
        <v>805</v>
      </c>
      <c r="H288" s="52">
        <v>137005</v>
      </c>
      <c r="I288" s="48"/>
    </row>
    <row r="289" spans="2:9" x14ac:dyDescent="0.35">
      <c r="B289" s="6" t="s">
        <v>679</v>
      </c>
      <c r="C289" s="52">
        <v>23</v>
      </c>
      <c r="D289" s="6">
        <v>4.2662000000000004</v>
      </c>
      <c r="E289" s="6">
        <v>63</v>
      </c>
      <c r="F289" s="6">
        <v>77.489999999999995</v>
      </c>
      <c r="G289" s="6" t="s">
        <v>805</v>
      </c>
      <c r="H289" s="52" t="s">
        <v>972</v>
      </c>
      <c r="I289" s="48"/>
    </row>
    <row r="290" spans="2:9" x14ac:dyDescent="0.35">
      <c r="B290" s="6" t="s">
        <v>679</v>
      </c>
      <c r="C290" s="52">
        <v>23</v>
      </c>
      <c r="D290" s="6">
        <v>4.2662000000000004</v>
      </c>
      <c r="E290" s="6">
        <v>16</v>
      </c>
      <c r="F290" s="6">
        <v>19.68</v>
      </c>
      <c r="G290" s="6" t="s">
        <v>805</v>
      </c>
      <c r="H290" s="52">
        <v>137029</v>
      </c>
      <c r="I290" s="48"/>
    </row>
    <row r="291" spans="2:9" x14ac:dyDescent="0.35">
      <c r="B291" s="6" t="s">
        <v>679</v>
      </c>
      <c r="C291" s="52">
        <v>23</v>
      </c>
      <c r="D291" s="6">
        <v>4.2662000000000004</v>
      </c>
      <c r="E291" s="6">
        <v>7</v>
      </c>
      <c r="F291" s="6">
        <v>8.61</v>
      </c>
      <c r="G291" s="6" t="s">
        <v>805</v>
      </c>
      <c r="H291" s="52">
        <v>137055</v>
      </c>
      <c r="I291" s="48"/>
    </row>
    <row r="292" spans="2:9" x14ac:dyDescent="0.35">
      <c r="B292" s="6" t="s">
        <v>679</v>
      </c>
      <c r="C292" s="52">
        <v>23</v>
      </c>
      <c r="D292" s="6">
        <v>4.2662000000000004</v>
      </c>
      <c r="E292" s="6">
        <v>60</v>
      </c>
      <c r="F292" s="6">
        <v>73.8</v>
      </c>
      <c r="G292" s="6" t="s">
        <v>805</v>
      </c>
      <c r="H292" s="52">
        <v>137088</v>
      </c>
      <c r="I292" s="48"/>
    </row>
    <row r="293" spans="2:9" x14ac:dyDescent="0.35">
      <c r="B293" s="6" t="s">
        <v>679</v>
      </c>
      <c r="C293" s="52">
        <v>23</v>
      </c>
      <c r="D293" s="6">
        <v>4.2662000000000004</v>
      </c>
      <c r="E293" s="6">
        <v>104</v>
      </c>
      <c r="F293" s="6">
        <v>127.92</v>
      </c>
      <c r="G293" s="6" t="s">
        <v>805</v>
      </c>
      <c r="H293" s="52">
        <v>137082</v>
      </c>
      <c r="I293" s="48"/>
    </row>
    <row r="294" spans="2:9" x14ac:dyDescent="0.35">
      <c r="B294" s="6" t="s">
        <v>679</v>
      </c>
      <c r="C294" s="52">
        <v>23</v>
      </c>
      <c r="D294" s="6">
        <v>4.2662000000000004</v>
      </c>
      <c r="E294" s="6">
        <v>15.99</v>
      </c>
      <c r="F294" s="6">
        <v>19.670000000000002</v>
      </c>
      <c r="G294" s="6" t="s">
        <v>805</v>
      </c>
      <c r="H294" s="52">
        <v>137136</v>
      </c>
      <c r="I294" s="48"/>
    </row>
    <row r="295" spans="2:9" x14ac:dyDescent="0.35">
      <c r="B295" s="6" t="s">
        <v>679</v>
      </c>
      <c r="C295" s="52">
        <v>23</v>
      </c>
      <c r="D295" s="6">
        <v>4.2662000000000004</v>
      </c>
      <c r="E295" s="6">
        <v>3634</v>
      </c>
      <c r="F295" s="6">
        <v>4469.82</v>
      </c>
      <c r="G295" s="6" t="s">
        <v>806</v>
      </c>
      <c r="H295" s="52" t="s">
        <v>807</v>
      </c>
      <c r="I295" s="48"/>
    </row>
    <row r="296" spans="2:9" x14ac:dyDescent="0.35">
      <c r="B296" s="6" t="s">
        <v>679</v>
      </c>
      <c r="C296" s="52">
        <v>23</v>
      </c>
      <c r="D296" s="6">
        <v>4.2662000000000004</v>
      </c>
      <c r="E296" s="6">
        <v>356</v>
      </c>
      <c r="F296" s="6">
        <v>437.88</v>
      </c>
      <c r="G296" s="6" t="s">
        <v>806</v>
      </c>
      <c r="H296" s="52">
        <v>137417</v>
      </c>
      <c r="I296" s="48"/>
    </row>
    <row r="297" spans="2:9" x14ac:dyDescent="0.35">
      <c r="B297" s="6" t="s">
        <v>679</v>
      </c>
      <c r="C297" s="52">
        <v>23</v>
      </c>
      <c r="D297" s="6">
        <v>4.2662000000000004</v>
      </c>
      <c r="E297" s="6">
        <v>380</v>
      </c>
      <c r="F297" s="6">
        <v>467.4</v>
      </c>
      <c r="G297" s="6" t="s">
        <v>806</v>
      </c>
      <c r="H297" s="52">
        <v>137420</v>
      </c>
      <c r="I297" s="48"/>
    </row>
    <row r="298" spans="2:9" x14ac:dyDescent="0.35">
      <c r="B298" s="6" t="s">
        <v>679</v>
      </c>
      <c r="C298" s="52">
        <v>23</v>
      </c>
      <c r="D298" s="6">
        <v>4.2662000000000004</v>
      </c>
      <c r="E298" s="6">
        <v>170</v>
      </c>
      <c r="F298" s="6">
        <v>220.17</v>
      </c>
      <c r="G298" s="6" t="s">
        <v>806</v>
      </c>
      <c r="H298" s="52">
        <v>137005</v>
      </c>
      <c r="I298" s="48"/>
    </row>
    <row r="299" spans="2:9" x14ac:dyDescent="0.35">
      <c r="B299" s="6" t="s">
        <v>679</v>
      </c>
      <c r="C299" s="52">
        <v>23</v>
      </c>
      <c r="D299" s="6">
        <v>4.2662000000000004</v>
      </c>
      <c r="E299" s="6">
        <v>321</v>
      </c>
      <c r="F299" s="6">
        <v>394.83</v>
      </c>
      <c r="G299" s="6" t="s">
        <v>806</v>
      </c>
      <c r="H299" s="52">
        <v>137063</v>
      </c>
      <c r="I299" s="48"/>
    </row>
    <row r="300" spans="2:9" x14ac:dyDescent="0.35">
      <c r="B300" s="6" t="s">
        <v>679</v>
      </c>
      <c r="C300" s="52">
        <v>23</v>
      </c>
      <c r="D300" s="6">
        <v>4.2662000000000004</v>
      </c>
      <c r="E300" s="6">
        <v>12.01</v>
      </c>
      <c r="F300" s="6">
        <v>14.77</v>
      </c>
      <c r="G300" s="6" t="s">
        <v>806</v>
      </c>
      <c r="H300" s="52">
        <v>137140</v>
      </c>
      <c r="I300" s="48"/>
    </row>
    <row r="301" spans="2:9" x14ac:dyDescent="0.35">
      <c r="B301" s="6" t="s">
        <v>679</v>
      </c>
      <c r="C301" s="52">
        <v>23</v>
      </c>
      <c r="D301" s="6">
        <v>4.2662000000000004</v>
      </c>
      <c r="E301" s="6">
        <v>63</v>
      </c>
      <c r="F301" s="6">
        <v>77.489999999999995</v>
      </c>
      <c r="G301" s="6" t="s">
        <v>806</v>
      </c>
      <c r="H301" s="52" t="s">
        <v>972</v>
      </c>
      <c r="I301" s="48"/>
    </row>
    <row r="302" spans="2:9" x14ac:dyDescent="0.35">
      <c r="B302" s="6" t="s">
        <v>679</v>
      </c>
      <c r="C302" s="52">
        <v>23</v>
      </c>
      <c r="D302" s="6">
        <v>4.2662000000000004</v>
      </c>
      <c r="E302" s="6">
        <v>30</v>
      </c>
      <c r="F302" s="6">
        <v>36.9</v>
      </c>
      <c r="G302" s="6" t="s">
        <v>806</v>
      </c>
      <c r="H302" s="52">
        <v>137088</v>
      </c>
      <c r="I302" s="48"/>
    </row>
    <row r="303" spans="2:9" x14ac:dyDescent="0.35">
      <c r="B303" s="6" t="s">
        <v>679</v>
      </c>
      <c r="C303" s="52">
        <v>23</v>
      </c>
      <c r="D303" s="6">
        <v>4.2662000000000004</v>
      </c>
      <c r="E303" s="6">
        <v>52</v>
      </c>
      <c r="F303" s="6">
        <v>63.96</v>
      </c>
      <c r="G303" s="6" t="s">
        <v>806</v>
      </c>
      <c r="H303" s="52">
        <v>137082</v>
      </c>
      <c r="I303" s="48"/>
    </row>
    <row r="304" spans="2:9" x14ac:dyDescent="0.35">
      <c r="B304" s="6" t="s">
        <v>679</v>
      </c>
      <c r="C304" s="52">
        <v>23</v>
      </c>
      <c r="D304" s="6">
        <v>4.2662000000000004</v>
      </c>
      <c r="E304" s="6">
        <v>15.99</v>
      </c>
      <c r="F304" s="6">
        <v>19.670000000000002</v>
      </c>
      <c r="G304" s="6" t="s">
        <v>806</v>
      </c>
      <c r="H304" s="52">
        <v>137136</v>
      </c>
      <c r="I304" s="48"/>
    </row>
    <row r="305" spans="2:9" x14ac:dyDescent="0.35">
      <c r="B305" s="6" t="s">
        <v>679</v>
      </c>
      <c r="C305" s="52">
        <v>23</v>
      </c>
      <c r="D305" s="6">
        <v>4.2662000000000004</v>
      </c>
      <c r="E305" s="6">
        <v>380</v>
      </c>
      <c r="F305" s="6">
        <v>467.4</v>
      </c>
      <c r="G305" s="6" t="s">
        <v>808</v>
      </c>
      <c r="H305" s="52">
        <v>137420</v>
      </c>
      <c r="I305" s="48"/>
    </row>
    <row r="306" spans="2:9" x14ac:dyDescent="0.35">
      <c r="B306" s="6" t="s">
        <v>679</v>
      </c>
      <c r="C306" s="52">
        <v>23</v>
      </c>
      <c r="D306" s="6">
        <v>4.2662000000000004</v>
      </c>
      <c r="E306" s="6">
        <v>405</v>
      </c>
      <c r="F306" s="6">
        <v>498.15</v>
      </c>
      <c r="G306" s="6" t="s">
        <v>808</v>
      </c>
      <c r="H306" s="52">
        <v>137425</v>
      </c>
      <c r="I306" s="48"/>
    </row>
    <row r="307" spans="2:9" x14ac:dyDescent="0.35">
      <c r="B307" s="6" t="s">
        <v>679</v>
      </c>
      <c r="C307" s="52">
        <v>23</v>
      </c>
      <c r="D307" s="6">
        <v>4.2662000000000004</v>
      </c>
      <c r="E307" s="6">
        <v>358</v>
      </c>
      <c r="F307" s="6">
        <v>440.34</v>
      </c>
      <c r="G307" s="6" t="s">
        <v>808</v>
      </c>
      <c r="H307" s="52">
        <v>137005</v>
      </c>
      <c r="I307" s="48"/>
    </row>
    <row r="308" spans="2:9" x14ac:dyDescent="0.35">
      <c r="B308" s="6" t="s">
        <v>679</v>
      </c>
      <c r="C308" s="52">
        <v>23</v>
      </c>
      <c r="D308" s="6">
        <v>4.2662000000000004</v>
      </c>
      <c r="E308" s="6">
        <v>321</v>
      </c>
      <c r="F308" s="6">
        <v>394.83</v>
      </c>
      <c r="G308" s="6" t="s">
        <v>808</v>
      </c>
      <c r="H308" s="52">
        <v>137062</v>
      </c>
      <c r="I308" s="48"/>
    </row>
    <row r="309" spans="2:9" x14ac:dyDescent="0.35">
      <c r="B309" s="6" t="s">
        <v>679</v>
      </c>
      <c r="C309" s="52">
        <v>23</v>
      </c>
      <c r="D309" s="6">
        <v>4.2662000000000004</v>
      </c>
      <c r="E309" s="6">
        <v>321</v>
      </c>
      <c r="F309" s="6">
        <v>394.83</v>
      </c>
      <c r="G309" s="6" t="s">
        <v>808</v>
      </c>
      <c r="H309" s="52">
        <v>137063</v>
      </c>
      <c r="I309" s="48"/>
    </row>
    <row r="310" spans="2:9" x14ac:dyDescent="0.35">
      <c r="B310" s="6" t="s">
        <v>679</v>
      </c>
      <c r="C310" s="52">
        <v>23</v>
      </c>
      <c r="D310" s="6">
        <v>4.2662000000000004</v>
      </c>
      <c r="E310" s="6">
        <v>24.02</v>
      </c>
      <c r="F310" s="6">
        <v>29.54</v>
      </c>
      <c r="G310" s="6" t="s">
        <v>808</v>
      </c>
      <c r="H310" s="52">
        <v>137140</v>
      </c>
      <c r="I310" s="48"/>
    </row>
    <row r="311" spans="2:9" x14ac:dyDescent="0.35">
      <c r="B311" s="6" t="s">
        <v>679</v>
      </c>
      <c r="C311" s="52">
        <v>23</v>
      </c>
      <c r="D311" s="6">
        <v>4.2662000000000004</v>
      </c>
      <c r="E311" s="6">
        <v>126</v>
      </c>
      <c r="F311" s="6">
        <v>154.97999999999999</v>
      </c>
      <c r="G311" s="6" t="s">
        <v>808</v>
      </c>
      <c r="H311" s="52" t="s">
        <v>972</v>
      </c>
      <c r="I311" s="48"/>
    </row>
    <row r="312" spans="2:9" x14ac:dyDescent="0.35">
      <c r="B312" s="6" t="s">
        <v>679</v>
      </c>
      <c r="C312" s="52">
        <v>23</v>
      </c>
      <c r="D312" s="6">
        <v>4.2662000000000004</v>
      </c>
      <c r="E312" s="6">
        <v>16</v>
      </c>
      <c r="F312" s="6">
        <v>19.68</v>
      </c>
      <c r="G312" s="6" t="s">
        <v>808</v>
      </c>
      <c r="H312" s="52">
        <v>137029</v>
      </c>
      <c r="I312" s="48"/>
    </row>
    <row r="313" spans="2:9" x14ac:dyDescent="0.35">
      <c r="B313" s="6" t="s">
        <v>679</v>
      </c>
      <c r="C313" s="52">
        <v>23</v>
      </c>
      <c r="D313" s="6">
        <v>4.2662000000000004</v>
      </c>
      <c r="E313" s="6">
        <v>150</v>
      </c>
      <c r="F313" s="6">
        <v>184.5</v>
      </c>
      <c r="G313" s="6" t="s">
        <v>808</v>
      </c>
      <c r="H313" s="52">
        <v>137088</v>
      </c>
      <c r="I313" s="48"/>
    </row>
    <row r="314" spans="2:9" x14ac:dyDescent="0.35">
      <c r="B314" s="6" t="s">
        <v>679</v>
      </c>
      <c r="C314" s="52">
        <v>23</v>
      </c>
      <c r="D314" s="6">
        <v>4.2662000000000004</v>
      </c>
      <c r="E314" s="6">
        <v>104</v>
      </c>
      <c r="F314" s="6">
        <v>127.92</v>
      </c>
      <c r="G314" s="6" t="s">
        <v>808</v>
      </c>
      <c r="H314" s="52">
        <v>137082</v>
      </c>
      <c r="I314" s="48"/>
    </row>
    <row r="315" spans="2:9" x14ac:dyDescent="0.35">
      <c r="B315" s="6" t="s">
        <v>679</v>
      </c>
      <c r="C315" s="52">
        <v>23</v>
      </c>
      <c r="D315" s="6">
        <v>4.2662000000000004</v>
      </c>
      <c r="E315" s="6">
        <v>37</v>
      </c>
      <c r="F315" s="6">
        <v>45.51</v>
      </c>
      <c r="G315" s="6" t="s">
        <v>808</v>
      </c>
      <c r="H315" s="52">
        <v>137030</v>
      </c>
      <c r="I315" s="48"/>
    </row>
    <row r="316" spans="2:9" x14ac:dyDescent="0.35">
      <c r="B316" s="6" t="s">
        <v>679</v>
      </c>
      <c r="C316" s="52">
        <v>23</v>
      </c>
      <c r="D316" s="6">
        <v>4.2662000000000004</v>
      </c>
      <c r="E316" s="6">
        <v>120</v>
      </c>
      <c r="F316" s="6">
        <v>147.6</v>
      </c>
      <c r="G316" s="6" t="s">
        <v>808</v>
      </c>
      <c r="H316" s="52">
        <v>137079</v>
      </c>
      <c r="I316" s="48"/>
    </row>
    <row r="317" spans="2:9" x14ac:dyDescent="0.35">
      <c r="B317" s="6" t="s">
        <v>679</v>
      </c>
      <c r="C317" s="52">
        <v>23</v>
      </c>
      <c r="D317" s="6">
        <v>4.2662000000000004</v>
      </c>
      <c r="E317" s="6">
        <v>31.98</v>
      </c>
      <c r="F317" s="6">
        <v>39.340000000000003</v>
      </c>
      <c r="G317" s="6" t="s">
        <v>808</v>
      </c>
      <c r="H317" s="52">
        <v>137136</v>
      </c>
      <c r="I317" s="48"/>
    </row>
    <row r="318" spans="2:9" x14ac:dyDescent="0.35">
      <c r="B318" s="6" t="s">
        <v>679</v>
      </c>
      <c r="C318" s="52">
        <v>23</v>
      </c>
      <c r="D318" s="6">
        <v>4.2662000000000004</v>
      </c>
      <c r="E318" s="6">
        <v>7272</v>
      </c>
      <c r="F318" s="6">
        <v>8944.56</v>
      </c>
      <c r="G318" s="6" t="s">
        <v>808</v>
      </c>
      <c r="H318" s="52" t="s">
        <v>807</v>
      </c>
      <c r="I318" s="48"/>
    </row>
    <row r="319" spans="2:9" x14ac:dyDescent="0.35">
      <c r="B319" s="6" t="s">
        <v>679</v>
      </c>
      <c r="C319" s="52">
        <v>23</v>
      </c>
      <c r="D319" s="6">
        <v>4.2662000000000004</v>
      </c>
      <c r="E319" s="6">
        <v>1068</v>
      </c>
      <c r="F319" s="6">
        <v>1313.64</v>
      </c>
      <c r="G319" s="6" t="s">
        <v>808</v>
      </c>
      <c r="H319" s="52">
        <v>137417</v>
      </c>
      <c r="I319" s="48"/>
    </row>
    <row r="320" spans="2:9" x14ac:dyDescent="0.35">
      <c r="B320" s="6" t="s">
        <v>679</v>
      </c>
      <c r="C320" s="52">
        <v>23</v>
      </c>
      <c r="D320" s="6">
        <v>4.2662000000000004</v>
      </c>
      <c r="E320" s="6">
        <v>2483</v>
      </c>
      <c r="F320" s="6">
        <v>3054.09</v>
      </c>
      <c r="G320" s="6" t="s">
        <v>809</v>
      </c>
      <c r="H320" s="52" t="s">
        <v>698</v>
      </c>
      <c r="I320" s="48"/>
    </row>
    <row r="321" spans="2:9" x14ac:dyDescent="0.35">
      <c r="B321" s="6" t="s">
        <v>679</v>
      </c>
      <c r="C321" s="52">
        <v>23</v>
      </c>
      <c r="D321" s="6">
        <v>4.2662000000000004</v>
      </c>
      <c r="E321" s="6">
        <v>2484</v>
      </c>
      <c r="F321" s="6">
        <v>3055.32</v>
      </c>
      <c r="G321" s="6" t="s">
        <v>809</v>
      </c>
      <c r="H321" s="52" t="s">
        <v>698</v>
      </c>
      <c r="I321" s="48"/>
    </row>
    <row r="322" spans="2:9" x14ac:dyDescent="0.35">
      <c r="B322" s="6" t="s">
        <v>679</v>
      </c>
      <c r="C322" s="52">
        <v>23</v>
      </c>
      <c r="D322" s="6">
        <v>4.2662000000000004</v>
      </c>
      <c r="E322" s="6">
        <v>329</v>
      </c>
      <c r="F322" s="6">
        <v>404.67</v>
      </c>
      <c r="G322" s="6" t="s">
        <v>809</v>
      </c>
      <c r="H322" s="52">
        <v>137413</v>
      </c>
      <c r="I322" s="48"/>
    </row>
    <row r="323" spans="2:9" x14ac:dyDescent="0.35">
      <c r="B323" s="6" t="s">
        <v>679</v>
      </c>
      <c r="C323" s="52">
        <v>23</v>
      </c>
      <c r="D323" s="6">
        <v>4.2662000000000004</v>
      </c>
      <c r="E323" s="6">
        <v>346</v>
      </c>
      <c r="F323" s="6">
        <v>425.58</v>
      </c>
      <c r="G323" s="6" t="s">
        <v>809</v>
      </c>
      <c r="H323" s="52">
        <v>137414</v>
      </c>
      <c r="I323" s="48"/>
    </row>
    <row r="324" spans="2:9" x14ac:dyDescent="0.35">
      <c r="B324" s="6" t="s">
        <v>679</v>
      </c>
      <c r="C324" s="52">
        <v>23</v>
      </c>
      <c r="D324" s="6">
        <v>4.2662000000000004</v>
      </c>
      <c r="E324" s="6">
        <v>760</v>
      </c>
      <c r="F324" s="6">
        <v>934.8</v>
      </c>
      <c r="G324" s="6" t="s">
        <v>809</v>
      </c>
      <c r="H324" s="52">
        <v>137420</v>
      </c>
      <c r="I324" s="48"/>
    </row>
    <row r="325" spans="2:9" x14ac:dyDescent="0.35">
      <c r="B325" s="6" t="s">
        <v>679</v>
      </c>
      <c r="C325" s="52">
        <v>23</v>
      </c>
      <c r="D325" s="6">
        <v>4.2662000000000004</v>
      </c>
      <c r="E325" s="6">
        <v>358</v>
      </c>
      <c r="F325" s="6">
        <v>440.34</v>
      </c>
      <c r="G325" s="6" t="s">
        <v>809</v>
      </c>
      <c r="H325" s="52">
        <v>137005</v>
      </c>
      <c r="I325" s="48"/>
    </row>
    <row r="326" spans="2:9" x14ac:dyDescent="0.35">
      <c r="B326" s="6" t="s">
        <v>679</v>
      </c>
      <c r="C326" s="52">
        <v>23</v>
      </c>
      <c r="D326" s="6">
        <v>4.2662000000000004</v>
      </c>
      <c r="E326" s="6">
        <v>321</v>
      </c>
      <c r="F326" s="6">
        <v>394.83</v>
      </c>
      <c r="G326" s="6" t="s">
        <v>809</v>
      </c>
      <c r="H326" s="52">
        <v>137062</v>
      </c>
      <c r="I326" s="48"/>
    </row>
    <row r="327" spans="2:9" x14ac:dyDescent="0.35">
      <c r="B327" s="6" t="s">
        <v>679</v>
      </c>
      <c r="C327" s="52">
        <v>23</v>
      </c>
      <c r="D327" s="6">
        <v>4.2662000000000004</v>
      </c>
      <c r="E327" s="6">
        <v>321</v>
      </c>
      <c r="F327" s="6">
        <v>394.83</v>
      </c>
      <c r="G327" s="6" t="s">
        <v>809</v>
      </c>
      <c r="H327" s="52">
        <v>137063</v>
      </c>
      <c r="I327" s="48"/>
    </row>
    <row r="328" spans="2:9" x14ac:dyDescent="0.35">
      <c r="B328" s="6" t="s">
        <v>679</v>
      </c>
      <c r="C328" s="52">
        <v>23</v>
      </c>
      <c r="D328" s="6">
        <v>4.2662000000000004</v>
      </c>
      <c r="E328" s="6">
        <v>24.02</v>
      </c>
      <c r="F328" s="6">
        <v>29.54</v>
      </c>
      <c r="G328" s="6" t="s">
        <v>809</v>
      </c>
      <c r="H328" s="52">
        <v>137140</v>
      </c>
      <c r="I328" s="48"/>
    </row>
    <row r="329" spans="2:9" x14ac:dyDescent="0.35">
      <c r="B329" s="6" t="s">
        <v>679</v>
      </c>
      <c r="C329" s="52">
        <v>23</v>
      </c>
      <c r="D329" s="6">
        <v>4.2662000000000004</v>
      </c>
      <c r="E329" s="6">
        <v>126</v>
      </c>
      <c r="F329" s="6">
        <v>154.97999999999999</v>
      </c>
      <c r="G329" s="6" t="s">
        <v>809</v>
      </c>
      <c r="H329" s="52" t="s">
        <v>972</v>
      </c>
      <c r="I329" s="48"/>
    </row>
    <row r="330" spans="2:9" x14ac:dyDescent="0.35">
      <c r="B330" s="6" t="s">
        <v>679</v>
      </c>
      <c r="C330" s="52">
        <v>23</v>
      </c>
      <c r="D330" s="6">
        <v>4.2662000000000004</v>
      </c>
      <c r="E330" s="6">
        <v>120</v>
      </c>
      <c r="F330" s="6">
        <v>147.6</v>
      </c>
      <c r="G330" s="6" t="s">
        <v>809</v>
      </c>
      <c r="H330" s="52">
        <v>137088</v>
      </c>
      <c r="I330" s="48"/>
    </row>
    <row r="331" spans="2:9" x14ac:dyDescent="0.35">
      <c r="B331" s="6" t="s">
        <v>679</v>
      </c>
      <c r="C331" s="52">
        <v>23</v>
      </c>
      <c r="D331" s="6">
        <v>4.2662000000000004</v>
      </c>
      <c r="E331" s="6">
        <v>104</v>
      </c>
      <c r="F331" s="6">
        <v>127.92</v>
      </c>
      <c r="G331" s="6" t="s">
        <v>809</v>
      </c>
      <c r="H331" s="52">
        <v>137082</v>
      </c>
      <c r="I331" s="48"/>
    </row>
    <row r="332" spans="2:9" x14ac:dyDescent="0.35">
      <c r="B332" s="6" t="s">
        <v>679</v>
      </c>
      <c r="C332" s="52">
        <v>23</v>
      </c>
      <c r="D332" s="6">
        <v>4.2662000000000004</v>
      </c>
      <c r="E332" s="6">
        <v>31.98</v>
      </c>
      <c r="F332" s="6">
        <v>39.340000000000003</v>
      </c>
      <c r="G332" s="6" t="s">
        <v>809</v>
      </c>
      <c r="H332" s="52">
        <v>137136</v>
      </c>
      <c r="I332" s="48"/>
    </row>
    <row r="333" spans="2:9" x14ac:dyDescent="0.35">
      <c r="B333" s="6" t="s">
        <v>679</v>
      </c>
      <c r="C333" s="52">
        <v>23</v>
      </c>
      <c r="D333" s="6">
        <v>4.2662000000000004</v>
      </c>
      <c r="E333" s="6">
        <v>14463</v>
      </c>
      <c r="F333" s="6">
        <v>17789.490000000002</v>
      </c>
      <c r="G333" s="6" t="s">
        <v>810</v>
      </c>
      <c r="H333" s="52" t="s">
        <v>949</v>
      </c>
      <c r="I333" s="48"/>
    </row>
    <row r="334" spans="2:9" x14ac:dyDescent="0.35">
      <c r="B334" s="6" t="s">
        <v>679</v>
      </c>
      <c r="C334" s="52">
        <v>23</v>
      </c>
      <c r="D334" s="6">
        <v>4.2662000000000004</v>
      </c>
      <c r="E334" s="6">
        <v>7575</v>
      </c>
      <c r="F334" s="6">
        <v>9317.25</v>
      </c>
      <c r="G334" s="6" t="s">
        <v>811</v>
      </c>
      <c r="H334" s="52" t="s">
        <v>812</v>
      </c>
      <c r="I334" s="48"/>
    </row>
    <row r="335" spans="2:9" x14ac:dyDescent="0.35">
      <c r="B335" s="6" t="s">
        <v>679</v>
      </c>
      <c r="C335" s="52">
        <v>23</v>
      </c>
      <c r="D335" s="6">
        <v>4.2662000000000004</v>
      </c>
      <c r="E335" s="6">
        <v>346</v>
      </c>
      <c r="F335" s="6">
        <v>425.58</v>
      </c>
      <c r="G335" s="6" t="s">
        <v>811</v>
      </c>
      <c r="H335" s="52">
        <v>137414</v>
      </c>
      <c r="I335" s="48"/>
    </row>
    <row r="336" spans="2:9" x14ac:dyDescent="0.35">
      <c r="B336" s="6" t="s">
        <v>679</v>
      </c>
      <c r="C336" s="52">
        <v>23</v>
      </c>
      <c r="D336" s="6">
        <v>4.2662000000000004</v>
      </c>
      <c r="E336" s="6">
        <v>443</v>
      </c>
      <c r="F336" s="6">
        <v>544.89</v>
      </c>
      <c r="G336" s="6" t="s">
        <v>811</v>
      </c>
      <c r="H336" s="52">
        <v>137431</v>
      </c>
      <c r="I336" s="48"/>
    </row>
    <row r="337" spans="2:9" x14ac:dyDescent="0.35">
      <c r="B337" s="6" t="s">
        <v>679</v>
      </c>
      <c r="C337" s="52">
        <v>23</v>
      </c>
      <c r="D337" s="6">
        <v>4.2662000000000004</v>
      </c>
      <c r="E337" s="6">
        <v>179</v>
      </c>
      <c r="F337" s="6">
        <v>220.17</v>
      </c>
      <c r="G337" s="6" t="s">
        <v>811</v>
      </c>
      <c r="H337" s="52">
        <v>137005</v>
      </c>
      <c r="I337" s="48"/>
    </row>
    <row r="338" spans="2:9" x14ac:dyDescent="0.35">
      <c r="B338" s="6" t="s">
        <v>679</v>
      </c>
      <c r="C338" s="52">
        <v>23</v>
      </c>
      <c r="D338" s="6">
        <v>4.2662000000000004</v>
      </c>
      <c r="E338" s="6">
        <v>51</v>
      </c>
      <c r="F338" s="6">
        <v>62.73</v>
      </c>
      <c r="G338" s="6" t="s">
        <v>811</v>
      </c>
      <c r="H338" s="52">
        <v>137093</v>
      </c>
      <c r="I338" s="48"/>
    </row>
    <row r="339" spans="2:9" x14ac:dyDescent="0.35">
      <c r="B339" s="6" t="s">
        <v>679</v>
      </c>
      <c r="C339" s="52">
        <v>23</v>
      </c>
      <c r="D339" s="6">
        <v>4.2662000000000004</v>
      </c>
      <c r="E339" s="6">
        <v>16</v>
      </c>
      <c r="F339" s="6">
        <v>19.68</v>
      </c>
      <c r="G339" s="6" t="s">
        <v>811</v>
      </c>
      <c r="H339" s="52">
        <v>137029</v>
      </c>
      <c r="I339" s="48"/>
    </row>
    <row r="340" spans="2:9" x14ac:dyDescent="0.35">
      <c r="B340" s="6" t="s">
        <v>679</v>
      </c>
      <c r="C340" s="52">
        <v>23</v>
      </c>
      <c r="D340" s="6">
        <v>4.2662000000000004</v>
      </c>
      <c r="E340" s="6">
        <v>14</v>
      </c>
      <c r="F340" s="6">
        <v>17.22</v>
      </c>
      <c r="G340" s="6" t="s">
        <v>811</v>
      </c>
      <c r="H340" s="52">
        <v>137055</v>
      </c>
      <c r="I340" s="48"/>
    </row>
    <row r="341" spans="2:9" x14ac:dyDescent="0.35">
      <c r="B341" s="6" t="s">
        <v>679</v>
      </c>
      <c r="C341" s="52">
        <v>23</v>
      </c>
      <c r="D341" s="6">
        <v>4.2662000000000004</v>
      </c>
      <c r="E341" s="6">
        <v>105</v>
      </c>
      <c r="F341" s="6">
        <v>129.15</v>
      </c>
      <c r="G341" s="6" t="s">
        <v>811</v>
      </c>
      <c r="H341" s="52">
        <v>137088</v>
      </c>
      <c r="I341" s="48"/>
    </row>
    <row r="342" spans="2:9" x14ac:dyDescent="0.35">
      <c r="B342" s="6" t="s">
        <v>679</v>
      </c>
      <c r="C342" s="52">
        <v>23</v>
      </c>
      <c r="D342" s="6">
        <v>4.2662000000000004</v>
      </c>
      <c r="E342" s="6">
        <v>41700</v>
      </c>
      <c r="F342" s="6">
        <v>51291</v>
      </c>
      <c r="G342" s="6" t="s">
        <v>813</v>
      </c>
      <c r="H342" s="52" t="s">
        <v>736</v>
      </c>
      <c r="I342" s="48"/>
    </row>
    <row r="343" spans="2:9" x14ac:dyDescent="0.35">
      <c r="B343" s="6" t="s">
        <v>679</v>
      </c>
      <c r="C343" s="52">
        <v>23</v>
      </c>
      <c r="D343" s="6">
        <v>4.2662000000000004</v>
      </c>
      <c r="E343" s="6">
        <v>4756</v>
      </c>
      <c r="F343" s="6">
        <v>5849.88</v>
      </c>
      <c r="G343" s="6" t="s">
        <v>813</v>
      </c>
      <c r="H343" s="52" t="s">
        <v>736</v>
      </c>
      <c r="I343" s="48"/>
    </row>
    <row r="344" spans="2:9" x14ac:dyDescent="0.35">
      <c r="B344" s="6" t="s">
        <v>679</v>
      </c>
      <c r="C344" s="52">
        <v>23</v>
      </c>
      <c r="D344" s="6">
        <v>4.2662000000000004</v>
      </c>
      <c r="E344" s="6">
        <v>1212</v>
      </c>
      <c r="F344" s="6">
        <v>1490.76</v>
      </c>
      <c r="G344" s="6" t="s">
        <v>813</v>
      </c>
      <c r="H344" s="52">
        <v>136070</v>
      </c>
      <c r="I344" s="48"/>
    </row>
    <row r="345" spans="2:9" x14ac:dyDescent="0.35">
      <c r="B345" s="6" t="s">
        <v>679</v>
      </c>
      <c r="C345" s="52">
        <v>23</v>
      </c>
      <c r="D345" s="6">
        <v>4.2662000000000004</v>
      </c>
      <c r="E345" s="6">
        <v>1292</v>
      </c>
      <c r="F345" s="6">
        <v>1589.16</v>
      </c>
      <c r="G345" s="6" t="s">
        <v>813</v>
      </c>
      <c r="H345" s="52">
        <v>136062</v>
      </c>
      <c r="I345" s="48"/>
    </row>
    <row r="346" spans="2:9" x14ac:dyDescent="0.35">
      <c r="B346" s="6" t="s">
        <v>679</v>
      </c>
      <c r="C346" s="52">
        <v>23</v>
      </c>
      <c r="D346" s="6">
        <v>4.2662000000000004</v>
      </c>
      <c r="E346" s="6">
        <v>1484</v>
      </c>
      <c r="F346" s="6">
        <v>1825.32</v>
      </c>
      <c r="G346" s="6" t="s">
        <v>813</v>
      </c>
      <c r="H346" s="52">
        <v>136065</v>
      </c>
      <c r="I346" s="48"/>
    </row>
    <row r="347" spans="2:9" x14ac:dyDescent="0.35">
      <c r="B347" s="6" t="s">
        <v>679</v>
      </c>
      <c r="C347" s="52">
        <v>23</v>
      </c>
      <c r="D347" s="6">
        <v>4.2662000000000004</v>
      </c>
      <c r="E347" s="6">
        <v>2090</v>
      </c>
      <c r="F347" s="6">
        <v>2570.6999999999998</v>
      </c>
      <c r="G347" s="6" t="s">
        <v>813</v>
      </c>
      <c r="H347" s="52">
        <v>1361</v>
      </c>
      <c r="I347" s="48"/>
    </row>
    <row r="348" spans="2:9" x14ac:dyDescent="0.35">
      <c r="B348" s="6" t="s">
        <v>679</v>
      </c>
      <c r="C348" s="52">
        <v>23</v>
      </c>
      <c r="D348" s="6">
        <v>4.2662000000000004</v>
      </c>
      <c r="E348" s="6">
        <v>2218</v>
      </c>
      <c r="F348" s="6">
        <v>2728.14</v>
      </c>
      <c r="G348" s="6" t="s">
        <v>813</v>
      </c>
      <c r="H348" s="52" t="s">
        <v>973</v>
      </c>
      <c r="I348" s="48"/>
    </row>
    <row r="349" spans="2:9" x14ac:dyDescent="0.35">
      <c r="B349" s="6" t="s">
        <v>679</v>
      </c>
      <c r="C349" s="52">
        <v>23</v>
      </c>
      <c r="D349" s="6">
        <v>4.2662000000000004</v>
      </c>
      <c r="E349" s="6">
        <v>2483</v>
      </c>
      <c r="F349" s="6">
        <v>3054.09</v>
      </c>
      <c r="G349" s="6" t="s">
        <v>814</v>
      </c>
      <c r="H349" s="52" t="s">
        <v>698</v>
      </c>
      <c r="I349" s="48"/>
    </row>
    <row r="350" spans="2:9" x14ac:dyDescent="0.35">
      <c r="B350" s="6" t="s">
        <v>679</v>
      </c>
      <c r="C350" s="52">
        <v>23</v>
      </c>
      <c r="D350" s="6">
        <v>4.2789999999999999</v>
      </c>
      <c r="E350" s="6">
        <v>6770</v>
      </c>
      <c r="F350" s="6">
        <v>8056.3</v>
      </c>
      <c r="G350" s="6" t="s">
        <v>815</v>
      </c>
      <c r="H350" s="52" t="s">
        <v>936</v>
      </c>
      <c r="I350" s="48"/>
    </row>
    <row r="351" spans="2:9" x14ac:dyDescent="0.35">
      <c r="B351" s="6" t="s">
        <v>689</v>
      </c>
      <c r="C351" s="52">
        <v>23</v>
      </c>
      <c r="D351" s="6">
        <v>4.2789999999999999</v>
      </c>
      <c r="E351" s="6">
        <v>124.25</v>
      </c>
      <c r="F351" s="6">
        <v>152.83000000000001</v>
      </c>
      <c r="G351" s="6" t="s">
        <v>747</v>
      </c>
      <c r="H351" s="52" t="s">
        <v>974</v>
      </c>
      <c r="I351" s="48"/>
    </row>
    <row r="352" spans="2:9" x14ac:dyDescent="0.35">
      <c r="B352" s="6" t="s">
        <v>689</v>
      </c>
      <c r="C352" s="52">
        <v>23</v>
      </c>
      <c r="D352" s="6">
        <v>4.2789999999999999</v>
      </c>
      <c r="E352" s="6">
        <v>426.6</v>
      </c>
      <c r="F352" s="6">
        <v>524.72</v>
      </c>
      <c r="G352" s="6" t="s">
        <v>816</v>
      </c>
      <c r="H352" s="52" t="s">
        <v>817</v>
      </c>
      <c r="I352" s="48"/>
    </row>
    <row r="353" spans="2:9" x14ac:dyDescent="0.35">
      <c r="B353" s="6" t="s">
        <v>689</v>
      </c>
      <c r="C353" s="52">
        <v>23</v>
      </c>
      <c r="D353" s="6">
        <v>4.2789999999999999</v>
      </c>
      <c r="E353" s="6">
        <v>174</v>
      </c>
      <c r="F353" s="6">
        <v>214.02</v>
      </c>
      <c r="G353" s="6" t="s">
        <v>818</v>
      </c>
      <c r="H353" s="52" t="s">
        <v>819</v>
      </c>
      <c r="I353" s="48"/>
    </row>
    <row r="354" spans="2:9" x14ac:dyDescent="0.35">
      <c r="B354" s="6" t="s">
        <v>689</v>
      </c>
      <c r="C354" s="52">
        <v>23</v>
      </c>
      <c r="D354" s="6">
        <v>4.2789999999999999</v>
      </c>
      <c r="E354" s="6">
        <v>26.88</v>
      </c>
      <c r="F354" s="6">
        <v>33.06</v>
      </c>
      <c r="G354" s="6" t="s">
        <v>749</v>
      </c>
      <c r="H354" s="52" t="s">
        <v>750</v>
      </c>
      <c r="I354" s="48"/>
    </row>
    <row r="355" spans="2:9" x14ac:dyDescent="0.35">
      <c r="B355" s="6" t="s">
        <v>679</v>
      </c>
      <c r="C355" s="52">
        <v>23</v>
      </c>
      <c r="D355" s="6">
        <v>4.2789999999999999</v>
      </c>
      <c r="E355" s="6">
        <v>136.19999999999999</v>
      </c>
      <c r="F355" s="6">
        <v>136.19999999999999</v>
      </c>
      <c r="G355" s="6" t="s">
        <v>733</v>
      </c>
      <c r="H355" s="52" t="s">
        <v>958</v>
      </c>
      <c r="I355" s="48"/>
    </row>
    <row r="356" spans="2:9" x14ac:dyDescent="0.35">
      <c r="B356" s="6" t="s">
        <v>679</v>
      </c>
      <c r="C356" s="52">
        <v>23</v>
      </c>
      <c r="D356" s="6">
        <v>4.2789999999999999</v>
      </c>
      <c r="E356" s="6">
        <v>1531.97</v>
      </c>
      <c r="F356" s="6">
        <v>1531.97</v>
      </c>
      <c r="G356" s="6" t="s">
        <v>820</v>
      </c>
      <c r="H356" s="52" t="s">
        <v>975</v>
      </c>
      <c r="I356" s="48"/>
    </row>
    <row r="357" spans="2:9" x14ac:dyDescent="0.35">
      <c r="B357" s="6" t="s">
        <v>679</v>
      </c>
      <c r="C357" s="52">
        <v>23</v>
      </c>
      <c r="D357" s="6">
        <v>4.2789999999999999</v>
      </c>
      <c r="E357" s="6">
        <v>1531.97</v>
      </c>
      <c r="F357" s="6">
        <v>1531.97</v>
      </c>
      <c r="G357" s="6" t="s">
        <v>821</v>
      </c>
      <c r="H357" s="52" t="s">
        <v>975</v>
      </c>
      <c r="I357" s="48"/>
    </row>
    <row r="358" spans="2:9" x14ac:dyDescent="0.35">
      <c r="B358" s="6" t="s">
        <v>679</v>
      </c>
      <c r="C358" s="52">
        <v>23</v>
      </c>
      <c r="D358" s="6">
        <v>4.2789999999999999</v>
      </c>
      <c r="E358" s="6">
        <v>130.15</v>
      </c>
      <c r="F358" s="6">
        <v>130.15</v>
      </c>
      <c r="G358" s="6" t="s">
        <v>822</v>
      </c>
      <c r="H358" s="52" t="s">
        <v>976</v>
      </c>
      <c r="I358" s="48"/>
    </row>
    <row r="359" spans="2:9" x14ac:dyDescent="0.35">
      <c r="B359" s="6" t="s">
        <v>679</v>
      </c>
      <c r="C359" s="52">
        <v>23</v>
      </c>
      <c r="D359" s="6">
        <v>4.2789999999999999</v>
      </c>
      <c r="E359" s="6">
        <v>795.08</v>
      </c>
      <c r="F359" s="6">
        <v>795.08</v>
      </c>
      <c r="G359" s="6" t="s">
        <v>823</v>
      </c>
      <c r="H359" s="52" t="s">
        <v>977</v>
      </c>
      <c r="I359" s="48"/>
    </row>
    <row r="360" spans="2:9" x14ac:dyDescent="0.35">
      <c r="B360" s="6" t="s">
        <v>679</v>
      </c>
      <c r="C360" s="52">
        <v>23</v>
      </c>
      <c r="D360" s="6">
        <v>4.2789999999999999</v>
      </c>
      <c r="E360" s="6">
        <v>583.20000000000005</v>
      </c>
      <c r="F360" s="6">
        <v>583.20000000000005</v>
      </c>
      <c r="G360" s="6" t="s">
        <v>824</v>
      </c>
      <c r="H360" s="52" t="s">
        <v>978</v>
      </c>
      <c r="I360" s="48"/>
    </row>
    <row r="361" spans="2:9" x14ac:dyDescent="0.35">
      <c r="B361" s="6" t="s">
        <v>679</v>
      </c>
      <c r="C361" s="52">
        <v>23</v>
      </c>
      <c r="D361" s="6">
        <v>4.2789999999999999</v>
      </c>
      <c r="E361" s="6">
        <v>293.25</v>
      </c>
      <c r="F361" s="6">
        <v>293.25</v>
      </c>
      <c r="G361" s="6" t="s">
        <v>825</v>
      </c>
      <c r="H361" s="52" t="s">
        <v>979</v>
      </c>
      <c r="I361" s="48"/>
    </row>
    <row r="362" spans="2:9" x14ac:dyDescent="0.35">
      <c r="B362" s="6" t="s">
        <v>679</v>
      </c>
      <c r="C362" s="52">
        <v>23</v>
      </c>
      <c r="D362" s="6">
        <v>4.2789999999999999</v>
      </c>
      <c r="E362" s="6">
        <v>1432</v>
      </c>
      <c r="F362" s="6">
        <v>1761.36</v>
      </c>
      <c r="G362" s="6" t="s">
        <v>826</v>
      </c>
      <c r="H362" s="52">
        <v>137005</v>
      </c>
      <c r="I362" s="48"/>
    </row>
    <row r="363" spans="2:9" x14ac:dyDescent="0.35">
      <c r="B363" s="6" t="s">
        <v>679</v>
      </c>
      <c r="C363" s="52">
        <v>23</v>
      </c>
      <c r="D363" s="6">
        <v>4.2789999999999999</v>
      </c>
      <c r="E363" s="6">
        <v>1107</v>
      </c>
      <c r="F363" s="6">
        <v>1361.61</v>
      </c>
      <c r="G363" s="6" t="s">
        <v>826</v>
      </c>
      <c r="H363" s="52">
        <v>137418</v>
      </c>
      <c r="I363" s="48"/>
    </row>
    <row r="364" spans="2:9" x14ac:dyDescent="0.35">
      <c r="B364" s="6" t="s">
        <v>679</v>
      </c>
      <c r="C364" s="52">
        <v>23</v>
      </c>
      <c r="D364" s="6">
        <v>4.2789999999999999</v>
      </c>
      <c r="E364" s="6">
        <v>963</v>
      </c>
      <c r="F364" s="6">
        <v>1184.49</v>
      </c>
      <c r="G364" s="6" t="s">
        <v>826</v>
      </c>
      <c r="H364" s="52">
        <v>137411</v>
      </c>
      <c r="I364" s="48"/>
    </row>
    <row r="365" spans="2:9" x14ac:dyDescent="0.35">
      <c r="B365" s="6" t="s">
        <v>692</v>
      </c>
      <c r="C365" s="52">
        <v>23</v>
      </c>
      <c r="D365" s="6">
        <v>4.2789999999999999</v>
      </c>
      <c r="E365" s="6">
        <v>8234.5400000000009</v>
      </c>
      <c r="F365" s="6">
        <v>8234.5400000000009</v>
      </c>
      <c r="G365" s="6" t="s">
        <v>746</v>
      </c>
      <c r="H365" s="52" t="s">
        <v>969</v>
      </c>
      <c r="I365" s="48"/>
    </row>
    <row r="366" spans="2:9" x14ac:dyDescent="0.35">
      <c r="B366" s="6" t="s">
        <v>692</v>
      </c>
      <c r="C366" s="52">
        <v>23</v>
      </c>
      <c r="D366" s="6">
        <v>4.2789999999999999</v>
      </c>
      <c r="E366" s="6">
        <v>8234.5400000000009</v>
      </c>
      <c r="F366" s="6">
        <v>8234.5400000000009</v>
      </c>
      <c r="G366" s="6" t="s">
        <v>746</v>
      </c>
      <c r="H366" s="52" t="s">
        <v>969</v>
      </c>
      <c r="I366" s="48"/>
    </row>
    <row r="367" spans="2:9" x14ac:dyDescent="0.35">
      <c r="B367" s="6" t="s">
        <v>692</v>
      </c>
      <c r="C367" s="52">
        <v>23</v>
      </c>
      <c r="D367" s="6">
        <v>4.2789999999999999</v>
      </c>
      <c r="E367" s="6">
        <v>8234.5400000000009</v>
      </c>
      <c r="F367" s="6">
        <v>8234.5400000000009</v>
      </c>
      <c r="G367" s="6" t="s">
        <v>746</v>
      </c>
      <c r="H367" s="52" t="s">
        <v>969</v>
      </c>
      <c r="I367" s="48"/>
    </row>
    <row r="368" spans="2:9" x14ac:dyDescent="0.35">
      <c r="B368" s="6" t="s">
        <v>679</v>
      </c>
      <c r="C368" s="52">
        <v>23</v>
      </c>
      <c r="D368" s="6">
        <v>4.2789999999999999</v>
      </c>
      <c r="E368" s="6">
        <v>349.02</v>
      </c>
      <c r="F368" s="6">
        <v>349.02</v>
      </c>
      <c r="G368" s="6" t="s">
        <v>827</v>
      </c>
      <c r="H368" s="52" t="s">
        <v>980</v>
      </c>
      <c r="I368" s="48"/>
    </row>
    <row r="369" spans="2:9" x14ac:dyDescent="0.35">
      <c r="B369" s="6" t="s">
        <v>679</v>
      </c>
      <c r="C369" s="52">
        <v>23</v>
      </c>
      <c r="D369" s="6">
        <v>4.2789999999999999</v>
      </c>
      <c r="E369" s="6">
        <v>1712.62</v>
      </c>
      <c r="F369" s="6">
        <v>1712.62</v>
      </c>
      <c r="G369" s="6" t="s">
        <v>828</v>
      </c>
      <c r="H369" s="52" t="s">
        <v>981</v>
      </c>
      <c r="I369" s="48"/>
    </row>
    <row r="370" spans="2:9" x14ac:dyDescent="0.35">
      <c r="B370" s="6" t="s">
        <v>679</v>
      </c>
      <c r="C370" s="52">
        <v>23</v>
      </c>
      <c r="D370" s="6">
        <v>4.2789999999999999</v>
      </c>
      <c r="E370" s="6">
        <v>1712.62</v>
      </c>
      <c r="F370" s="6">
        <v>1712.62</v>
      </c>
      <c r="G370" s="6" t="s">
        <v>829</v>
      </c>
      <c r="H370" s="52" t="s">
        <v>981</v>
      </c>
      <c r="I370" s="48"/>
    </row>
    <row r="371" spans="2:9" x14ac:dyDescent="0.35">
      <c r="B371" s="6" t="s">
        <v>679</v>
      </c>
      <c r="C371" s="52">
        <v>23</v>
      </c>
      <c r="D371" s="6">
        <v>4.2789999999999999</v>
      </c>
      <c r="E371" s="6">
        <v>1712.62</v>
      </c>
      <c r="F371" s="6">
        <v>1712.62</v>
      </c>
      <c r="G371" s="6" t="s">
        <v>830</v>
      </c>
      <c r="H371" s="52" t="s">
        <v>981</v>
      </c>
      <c r="I371" s="48"/>
    </row>
    <row r="372" spans="2:9" x14ac:dyDescent="0.35">
      <c r="B372" s="6" t="s">
        <v>679</v>
      </c>
      <c r="C372" s="52">
        <v>23</v>
      </c>
      <c r="D372" s="6">
        <v>4.2789999999999999</v>
      </c>
      <c r="E372" s="6">
        <v>1712.62</v>
      </c>
      <c r="F372" s="6">
        <v>1712.62</v>
      </c>
      <c r="G372" s="6" t="s">
        <v>831</v>
      </c>
      <c r="H372" s="52" t="s">
        <v>981</v>
      </c>
      <c r="I372" s="48"/>
    </row>
    <row r="373" spans="2:9" x14ac:dyDescent="0.35">
      <c r="B373" s="6" t="s">
        <v>679</v>
      </c>
      <c r="C373" s="52">
        <v>23</v>
      </c>
      <c r="D373" s="6">
        <v>4.2789999999999999</v>
      </c>
      <c r="E373" s="6">
        <v>1688.54</v>
      </c>
      <c r="F373" s="6">
        <v>1688.54</v>
      </c>
      <c r="G373" s="6" t="s">
        <v>832</v>
      </c>
      <c r="H373" s="52" t="s">
        <v>982</v>
      </c>
      <c r="I373" s="48"/>
    </row>
    <row r="374" spans="2:9" x14ac:dyDescent="0.35">
      <c r="B374" s="6" t="s">
        <v>679</v>
      </c>
      <c r="C374" s="52">
        <v>23</v>
      </c>
      <c r="D374" s="6">
        <v>4.2789999999999999</v>
      </c>
      <c r="E374" s="6">
        <v>1688.54</v>
      </c>
      <c r="F374" s="6">
        <v>1688.54</v>
      </c>
      <c r="G374" s="6" t="s">
        <v>833</v>
      </c>
      <c r="H374" s="52" t="s">
        <v>982</v>
      </c>
      <c r="I374" s="48"/>
    </row>
    <row r="375" spans="2:9" x14ac:dyDescent="0.35">
      <c r="B375" s="6" t="s">
        <v>689</v>
      </c>
      <c r="C375" s="52">
        <v>23</v>
      </c>
      <c r="D375" s="6">
        <v>4.2789999999999999</v>
      </c>
      <c r="E375" s="6">
        <v>364.07</v>
      </c>
      <c r="F375" s="6">
        <v>447.81</v>
      </c>
      <c r="G375" s="6" t="s">
        <v>834</v>
      </c>
      <c r="H375" s="52" t="s">
        <v>835</v>
      </c>
      <c r="I375" s="48"/>
    </row>
    <row r="376" spans="2:9" x14ac:dyDescent="0.35">
      <c r="B376" s="6" t="s">
        <v>689</v>
      </c>
      <c r="C376" s="52">
        <v>23</v>
      </c>
      <c r="D376" s="6">
        <v>4.2789999999999999</v>
      </c>
      <c r="E376" s="6">
        <v>107</v>
      </c>
      <c r="F376" s="6">
        <v>131.61000000000001</v>
      </c>
      <c r="G376" s="6" t="s">
        <v>836</v>
      </c>
      <c r="H376" s="52" t="s">
        <v>837</v>
      </c>
      <c r="I376" s="48"/>
    </row>
    <row r="377" spans="2:9" x14ac:dyDescent="0.35">
      <c r="B377" s="6" t="s">
        <v>838</v>
      </c>
      <c r="C377" s="52">
        <v>23</v>
      </c>
      <c r="D377" s="6">
        <v>4.2789999999999999</v>
      </c>
      <c r="E377" s="6">
        <v>2074.1799999999998</v>
      </c>
      <c r="F377" s="6">
        <v>2074.1799999999998</v>
      </c>
      <c r="G377" s="6" t="s">
        <v>839</v>
      </c>
      <c r="H377" s="52" t="s">
        <v>840</v>
      </c>
      <c r="I377" s="48"/>
    </row>
    <row r="378" spans="2:9" x14ac:dyDescent="0.35">
      <c r="B378" s="6" t="s">
        <v>679</v>
      </c>
      <c r="C378" s="52">
        <v>23</v>
      </c>
      <c r="D378" s="6">
        <v>4.2789999999999999</v>
      </c>
      <c r="E378" s="6">
        <v>1488.42</v>
      </c>
      <c r="F378" s="6">
        <v>1488.42</v>
      </c>
      <c r="G378" s="6" t="s">
        <v>841</v>
      </c>
      <c r="H378" s="52" t="s">
        <v>842</v>
      </c>
      <c r="I378" s="48"/>
    </row>
    <row r="379" spans="2:9" x14ac:dyDescent="0.35">
      <c r="B379" s="6" t="s">
        <v>679</v>
      </c>
      <c r="C379" s="52">
        <v>23</v>
      </c>
      <c r="D379" s="6">
        <v>4.2789999999999999</v>
      </c>
      <c r="E379" s="6">
        <v>907.8</v>
      </c>
      <c r="F379" s="6">
        <v>907.8</v>
      </c>
      <c r="G379" s="6" t="s">
        <v>843</v>
      </c>
      <c r="H379" s="52" t="s">
        <v>844</v>
      </c>
      <c r="I379" s="48"/>
    </row>
    <row r="380" spans="2:9" x14ac:dyDescent="0.35">
      <c r="B380" s="6" t="s">
        <v>706</v>
      </c>
      <c r="C380" s="52">
        <v>23</v>
      </c>
      <c r="D380" s="6">
        <v>4.2789999999999999</v>
      </c>
      <c r="E380" s="6">
        <v>2660.4</v>
      </c>
      <c r="F380" s="6">
        <v>2660.4</v>
      </c>
      <c r="G380" s="6" t="s">
        <v>845</v>
      </c>
      <c r="H380" s="52" t="s">
        <v>763</v>
      </c>
      <c r="I380" s="48"/>
    </row>
    <row r="381" spans="2:9" x14ac:dyDescent="0.35">
      <c r="B381" s="6" t="s">
        <v>706</v>
      </c>
      <c r="C381" s="52">
        <v>23</v>
      </c>
      <c r="D381" s="6">
        <v>4.2789999999999999</v>
      </c>
      <c r="E381" s="6">
        <v>7620</v>
      </c>
      <c r="F381" s="6">
        <v>7620</v>
      </c>
      <c r="G381" s="6" t="s">
        <v>846</v>
      </c>
      <c r="H381" s="52" t="s">
        <v>847</v>
      </c>
      <c r="I381" s="48"/>
    </row>
    <row r="382" spans="2:9" x14ac:dyDescent="0.35">
      <c r="B382" s="6" t="s">
        <v>706</v>
      </c>
      <c r="C382" s="52">
        <v>23</v>
      </c>
      <c r="D382" s="6">
        <v>4.2789999999999999</v>
      </c>
      <c r="E382" s="6">
        <v>1507.8</v>
      </c>
      <c r="F382" s="6">
        <v>1507.8</v>
      </c>
      <c r="G382" s="6" t="s">
        <v>723</v>
      </c>
      <c r="H382" s="52" t="s">
        <v>757</v>
      </c>
      <c r="I382" s="48"/>
    </row>
    <row r="383" spans="2:9" x14ac:dyDescent="0.35">
      <c r="B383" s="6" t="s">
        <v>706</v>
      </c>
      <c r="C383" s="52">
        <v>23</v>
      </c>
      <c r="D383" s="6">
        <v>4.2789999999999999</v>
      </c>
      <c r="E383" s="6">
        <v>1171.68</v>
      </c>
      <c r="F383" s="6">
        <v>1171.68</v>
      </c>
      <c r="G383" s="6" t="s">
        <v>723</v>
      </c>
      <c r="H383" s="52" t="s">
        <v>848</v>
      </c>
      <c r="I383" s="48"/>
    </row>
    <row r="384" spans="2:9" x14ac:dyDescent="0.35">
      <c r="B384" s="6" t="s">
        <v>689</v>
      </c>
      <c r="C384" s="52">
        <v>23</v>
      </c>
      <c r="D384" s="6">
        <v>4.2789999999999999</v>
      </c>
      <c r="E384" s="6">
        <v>551.16</v>
      </c>
      <c r="F384" s="6">
        <v>677.93</v>
      </c>
      <c r="G384" s="6" t="s">
        <v>747</v>
      </c>
      <c r="H384" s="52" t="s">
        <v>748</v>
      </c>
      <c r="I384" s="48"/>
    </row>
    <row r="385" spans="2:9" x14ac:dyDescent="0.35">
      <c r="B385" s="6" t="s">
        <v>689</v>
      </c>
      <c r="C385" s="52">
        <v>23</v>
      </c>
      <c r="D385" s="6">
        <v>4.2789999999999999</v>
      </c>
      <c r="E385" s="6">
        <v>1377.9</v>
      </c>
      <c r="F385" s="6">
        <v>1694.82</v>
      </c>
      <c r="G385" s="6" t="s">
        <v>816</v>
      </c>
      <c r="H385" s="52" t="s">
        <v>748</v>
      </c>
      <c r="I385" s="48"/>
    </row>
    <row r="386" spans="2:9" x14ac:dyDescent="0.35">
      <c r="B386" s="6" t="s">
        <v>689</v>
      </c>
      <c r="C386" s="52">
        <v>23</v>
      </c>
      <c r="D386" s="6">
        <v>4.2789999999999999</v>
      </c>
      <c r="E386" s="6">
        <v>1021.54</v>
      </c>
      <c r="F386" s="6">
        <v>1256.49</v>
      </c>
      <c r="G386" s="6" t="s">
        <v>849</v>
      </c>
      <c r="H386" s="52" t="s">
        <v>850</v>
      </c>
      <c r="I386" s="48"/>
    </row>
    <row r="387" spans="2:9" x14ac:dyDescent="0.35">
      <c r="B387" s="6" t="s">
        <v>689</v>
      </c>
      <c r="C387" s="52">
        <v>23</v>
      </c>
      <c r="D387" s="6">
        <v>4.2789999999999999</v>
      </c>
      <c r="E387" s="6">
        <v>81.599999999999994</v>
      </c>
      <c r="F387" s="6">
        <v>100.37</v>
      </c>
      <c r="G387" s="6" t="s">
        <v>851</v>
      </c>
      <c r="H387" s="52" t="s">
        <v>752</v>
      </c>
      <c r="I387" s="48"/>
    </row>
    <row r="388" spans="2:9" x14ac:dyDescent="0.35">
      <c r="B388" s="6" t="s">
        <v>679</v>
      </c>
      <c r="C388" s="52">
        <v>23</v>
      </c>
      <c r="D388" s="6">
        <v>4.2789999999999999</v>
      </c>
      <c r="E388" s="6">
        <v>100.46</v>
      </c>
      <c r="F388" s="6">
        <v>100.46</v>
      </c>
      <c r="G388" s="6" t="s">
        <v>852</v>
      </c>
      <c r="H388" s="52" t="s">
        <v>983</v>
      </c>
      <c r="I388" s="48"/>
    </row>
    <row r="389" spans="2:9" x14ac:dyDescent="0.35">
      <c r="B389" s="6" t="s">
        <v>679</v>
      </c>
      <c r="C389" s="52">
        <v>23</v>
      </c>
      <c r="D389" s="6">
        <v>4.2473000000000001</v>
      </c>
      <c r="E389" s="6">
        <v>12009.9</v>
      </c>
      <c r="F389" s="6">
        <v>12009.9</v>
      </c>
      <c r="G389" s="6" t="s">
        <v>853</v>
      </c>
      <c r="H389" s="52">
        <v>1309710</v>
      </c>
      <c r="I389" s="48"/>
    </row>
    <row r="390" spans="2:9" x14ac:dyDescent="0.35">
      <c r="B390" s="6" t="s">
        <v>679</v>
      </c>
      <c r="C390" s="52">
        <v>23</v>
      </c>
      <c r="D390" s="6">
        <v>4.2473000000000001</v>
      </c>
      <c r="E390" s="6">
        <v>1002.6</v>
      </c>
      <c r="F390" s="6">
        <v>1002.6</v>
      </c>
      <c r="G390" s="6" t="s">
        <v>854</v>
      </c>
      <c r="H390" s="52">
        <v>7458</v>
      </c>
      <c r="I390" s="48"/>
    </row>
    <row r="391" spans="2:9" x14ac:dyDescent="0.35">
      <c r="B391" s="6" t="s">
        <v>679</v>
      </c>
      <c r="C391" s="52">
        <v>23</v>
      </c>
      <c r="D391" s="6">
        <v>4.2473000000000001</v>
      </c>
      <c r="E391" s="6">
        <v>1134.3900000000001</v>
      </c>
      <c r="F391" s="6">
        <v>1134.3900000000001</v>
      </c>
      <c r="G391" s="6" t="s">
        <v>854</v>
      </c>
      <c r="H391" s="52">
        <v>14776</v>
      </c>
      <c r="I391" s="48"/>
    </row>
    <row r="392" spans="2:9" x14ac:dyDescent="0.35">
      <c r="B392" s="6" t="s">
        <v>679</v>
      </c>
      <c r="C392" s="52">
        <v>23</v>
      </c>
      <c r="D392" s="6">
        <v>4.2473000000000001</v>
      </c>
      <c r="E392" s="6">
        <v>402.6</v>
      </c>
      <c r="F392" s="6">
        <v>402.6</v>
      </c>
      <c r="G392" s="6" t="s">
        <v>855</v>
      </c>
      <c r="H392" s="52">
        <v>3600</v>
      </c>
      <c r="I392" s="48"/>
    </row>
    <row r="393" spans="2:9" x14ac:dyDescent="0.35">
      <c r="B393" s="6" t="s">
        <v>679</v>
      </c>
      <c r="C393" s="52">
        <v>23</v>
      </c>
      <c r="D393" s="6">
        <v>4.2473000000000001</v>
      </c>
      <c r="E393" s="6">
        <v>402.6</v>
      </c>
      <c r="F393" s="6">
        <v>402.6</v>
      </c>
      <c r="G393" s="6" t="s">
        <v>855</v>
      </c>
      <c r="H393" s="52">
        <v>3600</v>
      </c>
      <c r="I393" s="48"/>
    </row>
    <row r="394" spans="2:9" x14ac:dyDescent="0.35">
      <c r="B394" s="6" t="s">
        <v>679</v>
      </c>
      <c r="C394" s="52">
        <v>23</v>
      </c>
      <c r="D394" s="6">
        <v>4.2473000000000001</v>
      </c>
      <c r="E394" s="6">
        <v>402.6</v>
      </c>
      <c r="F394" s="6">
        <v>402.6</v>
      </c>
      <c r="G394" s="6" t="s">
        <v>855</v>
      </c>
      <c r="H394" s="52">
        <v>3600</v>
      </c>
      <c r="I394" s="48"/>
    </row>
    <row r="395" spans="2:9" x14ac:dyDescent="0.35">
      <c r="B395" s="6" t="s">
        <v>679</v>
      </c>
      <c r="C395" s="52">
        <v>23</v>
      </c>
      <c r="D395" s="6">
        <v>4.2473000000000001</v>
      </c>
      <c r="E395" s="6">
        <v>643.28</v>
      </c>
      <c r="F395" s="6">
        <v>643.28</v>
      </c>
      <c r="G395" s="6" t="s">
        <v>856</v>
      </c>
      <c r="H395" s="52" t="s">
        <v>857</v>
      </c>
      <c r="I395" s="48"/>
    </row>
    <row r="396" spans="2:9" x14ac:dyDescent="0.35">
      <c r="B396" s="6" t="s">
        <v>706</v>
      </c>
      <c r="C396" s="52">
        <v>23</v>
      </c>
      <c r="D396" s="6">
        <v>4.2473000000000001</v>
      </c>
      <c r="E396" s="6">
        <v>1409.2</v>
      </c>
      <c r="F396" s="6">
        <v>1409.2</v>
      </c>
      <c r="G396" s="6" t="s">
        <v>758</v>
      </c>
      <c r="H396" s="52" t="s">
        <v>759</v>
      </c>
      <c r="I396" s="48"/>
    </row>
    <row r="397" spans="2:9" x14ac:dyDescent="0.35">
      <c r="B397" s="6" t="s">
        <v>706</v>
      </c>
      <c r="C397" s="52">
        <v>23</v>
      </c>
      <c r="D397" s="6">
        <v>4.2473000000000001</v>
      </c>
      <c r="E397" s="6">
        <v>7</v>
      </c>
      <c r="F397" s="6">
        <v>7</v>
      </c>
      <c r="G397" s="6" t="s">
        <v>858</v>
      </c>
      <c r="H397" s="52" t="s">
        <v>859</v>
      </c>
      <c r="I397" s="48"/>
    </row>
    <row r="398" spans="2:9" x14ac:dyDescent="0.35">
      <c r="B398" s="6" t="s">
        <v>706</v>
      </c>
      <c r="C398" s="52">
        <v>23</v>
      </c>
      <c r="D398" s="6">
        <v>4.2473000000000001</v>
      </c>
      <c r="E398" s="6">
        <v>540</v>
      </c>
      <c r="F398" s="6">
        <v>540</v>
      </c>
      <c r="G398" s="6" t="s">
        <v>860</v>
      </c>
      <c r="H398" s="52" t="s">
        <v>861</v>
      </c>
      <c r="I398" s="48"/>
    </row>
    <row r="399" spans="2:9" x14ac:dyDescent="0.35">
      <c r="B399" s="6" t="s">
        <v>706</v>
      </c>
      <c r="C399" s="52">
        <v>23</v>
      </c>
      <c r="D399" s="6">
        <v>4.2473000000000001</v>
      </c>
      <c r="E399" s="6">
        <v>222.75</v>
      </c>
      <c r="F399" s="6">
        <v>222.75</v>
      </c>
      <c r="G399" s="6" t="s">
        <v>760</v>
      </c>
      <c r="H399" s="52" t="s">
        <v>761</v>
      </c>
      <c r="I399" s="48"/>
    </row>
    <row r="400" spans="2:9" x14ac:dyDescent="0.35">
      <c r="B400" s="6" t="s">
        <v>679</v>
      </c>
      <c r="C400" s="52">
        <v>23</v>
      </c>
      <c r="D400" s="6">
        <v>4.2473000000000001</v>
      </c>
      <c r="E400" s="6">
        <v>4391.3500000000004</v>
      </c>
      <c r="F400" s="6">
        <v>4391.3500000000004</v>
      </c>
      <c r="G400" s="6" t="s">
        <v>778</v>
      </c>
      <c r="H400" s="52" t="s">
        <v>931</v>
      </c>
      <c r="I400" s="48"/>
    </row>
    <row r="401" spans="2:9" x14ac:dyDescent="0.35">
      <c r="B401" s="6" t="s">
        <v>679</v>
      </c>
      <c r="C401" s="52">
        <v>23</v>
      </c>
      <c r="D401" s="6">
        <v>4.2473000000000001</v>
      </c>
      <c r="E401" s="6">
        <v>295.39999999999998</v>
      </c>
      <c r="F401" s="6">
        <v>295.39999999999998</v>
      </c>
      <c r="G401" s="6" t="s">
        <v>862</v>
      </c>
      <c r="H401" s="52" t="s">
        <v>937</v>
      </c>
      <c r="I401" s="48"/>
    </row>
    <row r="402" spans="2:9" x14ac:dyDescent="0.35">
      <c r="B402" s="6" t="s">
        <v>679</v>
      </c>
      <c r="C402" s="52">
        <v>23</v>
      </c>
      <c r="D402" s="6">
        <v>4.2473000000000001</v>
      </c>
      <c r="E402" s="6">
        <v>234.54</v>
      </c>
      <c r="F402" s="6">
        <v>234.54</v>
      </c>
      <c r="G402" s="6" t="s">
        <v>686</v>
      </c>
      <c r="H402" s="52" t="s">
        <v>929</v>
      </c>
      <c r="I402" s="48"/>
    </row>
    <row r="403" spans="2:9" x14ac:dyDescent="0.35">
      <c r="B403" s="6" t="s">
        <v>679</v>
      </c>
      <c r="C403" s="52">
        <v>23</v>
      </c>
      <c r="D403" s="6">
        <v>4.2473000000000001</v>
      </c>
      <c r="E403" s="6">
        <v>41292</v>
      </c>
      <c r="F403" s="6">
        <v>50789.16</v>
      </c>
      <c r="G403" s="6" t="s">
        <v>826</v>
      </c>
      <c r="H403" s="52" t="s">
        <v>792</v>
      </c>
      <c r="I403" s="48"/>
    </row>
    <row r="404" spans="2:9" x14ac:dyDescent="0.35">
      <c r="B404" s="6" t="s">
        <v>679</v>
      </c>
      <c r="C404" s="52">
        <v>23</v>
      </c>
      <c r="D404" s="6">
        <v>4.2473000000000001</v>
      </c>
      <c r="E404" s="6"/>
      <c r="F404" s="6">
        <v>777.36</v>
      </c>
      <c r="G404" s="6" t="s">
        <v>826</v>
      </c>
      <c r="H404" s="52">
        <v>137062</v>
      </c>
      <c r="I404" s="48"/>
    </row>
    <row r="405" spans="2:9" x14ac:dyDescent="0.35">
      <c r="B405" s="6" t="s">
        <v>679</v>
      </c>
      <c r="C405" s="52">
        <v>23</v>
      </c>
      <c r="D405" s="6">
        <v>4.2473000000000001</v>
      </c>
      <c r="E405" s="6">
        <v>1896</v>
      </c>
      <c r="F405" s="6">
        <v>2332.08</v>
      </c>
      <c r="G405" s="6" t="s">
        <v>826</v>
      </c>
      <c r="H405" s="52">
        <v>137063</v>
      </c>
      <c r="I405" s="48"/>
    </row>
    <row r="406" spans="2:9" x14ac:dyDescent="0.35">
      <c r="B406" s="6" t="s">
        <v>679</v>
      </c>
      <c r="C406" s="52">
        <v>23</v>
      </c>
      <c r="D406" s="6">
        <v>4.2473000000000001</v>
      </c>
      <c r="E406" s="6">
        <v>369</v>
      </c>
      <c r="F406" s="6">
        <v>453.87</v>
      </c>
      <c r="G406" s="6" t="s">
        <v>826</v>
      </c>
      <c r="H406" s="52">
        <v>137418</v>
      </c>
      <c r="I406" s="48"/>
    </row>
    <row r="407" spans="2:9" x14ac:dyDescent="0.35">
      <c r="B407" s="6" t="s">
        <v>679</v>
      </c>
      <c r="C407" s="52">
        <v>23</v>
      </c>
      <c r="D407" s="6">
        <v>4.2473000000000001</v>
      </c>
      <c r="E407" s="6">
        <v>122</v>
      </c>
      <c r="F407" s="6">
        <v>150.06</v>
      </c>
      <c r="G407" s="6" t="s">
        <v>826</v>
      </c>
      <c r="H407" s="52">
        <v>137079</v>
      </c>
      <c r="I407" s="48"/>
    </row>
    <row r="408" spans="2:9" x14ac:dyDescent="0.35">
      <c r="B408" s="6" t="s">
        <v>679</v>
      </c>
      <c r="C408" s="52">
        <v>23</v>
      </c>
      <c r="D408" s="6">
        <v>4.2473000000000001</v>
      </c>
      <c r="E408" s="6">
        <v>1040</v>
      </c>
      <c r="F408" s="6">
        <v>1279.2</v>
      </c>
      <c r="G408" s="6" t="s">
        <v>826</v>
      </c>
      <c r="H408" s="52">
        <v>137082</v>
      </c>
      <c r="I408" s="48"/>
    </row>
    <row r="409" spans="2:9" x14ac:dyDescent="0.35">
      <c r="B409" s="6" t="s">
        <v>679</v>
      </c>
      <c r="C409" s="52">
        <v>23</v>
      </c>
      <c r="D409" s="6">
        <v>4.2473000000000001</v>
      </c>
      <c r="E409" s="6">
        <v>560</v>
      </c>
      <c r="F409" s="6">
        <v>688.8</v>
      </c>
      <c r="G409" s="6" t="s">
        <v>826</v>
      </c>
      <c r="H409" s="52">
        <v>137088</v>
      </c>
      <c r="I409" s="48"/>
    </row>
    <row r="410" spans="2:9" x14ac:dyDescent="0.35">
      <c r="B410" s="6" t="s">
        <v>679</v>
      </c>
      <c r="C410" s="52">
        <v>23</v>
      </c>
      <c r="D410" s="6">
        <v>4.2473000000000001</v>
      </c>
      <c r="E410" s="6">
        <v>321</v>
      </c>
      <c r="F410" s="6">
        <v>394.83</v>
      </c>
      <c r="G410" s="6" t="s">
        <v>826</v>
      </c>
      <c r="H410" s="52">
        <v>137411</v>
      </c>
      <c r="I410" s="48"/>
    </row>
    <row r="411" spans="2:9" x14ac:dyDescent="0.35">
      <c r="B411" s="6" t="s">
        <v>679</v>
      </c>
      <c r="C411" s="52">
        <v>23</v>
      </c>
      <c r="D411" s="6">
        <v>4.2473000000000001</v>
      </c>
      <c r="E411" s="6">
        <v>1720</v>
      </c>
      <c r="F411" s="6">
        <v>2115.6</v>
      </c>
      <c r="G411" s="6" t="s">
        <v>826</v>
      </c>
      <c r="H411" s="52">
        <v>137414</v>
      </c>
      <c r="I411" s="48"/>
    </row>
    <row r="412" spans="2:9" x14ac:dyDescent="0.35">
      <c r="B412" s="6" t="s">
        <v>679</v>
      </c>
      <c r="C412" s="52">
        <v>23</v>
      </c>
      <c r="D412" s="6">
        <v>4.2473000000000001</v>
      </c>
      <c r="E412" s="6">
        <v>159.9</v>
      </c>
      <c r="F412" s="6">
        <v>196.68</v>
      </c>
      <c r="G412" s="6" t="s">
        <v>826</v>
      </c>
      <c r="H412" s="52">
        <v>137136</v>
      </c>
      <c r="I412" s="48"/>
    </row>
    <row r="413" spans="2:9" x14ac:dyDescent="0.35">
      <c r="B413" s="6" t="s">
        <v>679</v>
      </c>
      <c r="C413" s="52">
        <v>23</v>
      </c>
      <c r="D413" s="6">
        <v>4.2473000000000001</v>
      </c>
      <c r="E413" s="6">
        <v>1008</v>
      </c>
      <c r="F413" s="6">
        <v>1239.8399999999999</v>
      </c>
      <c r="G413" s="6" t="s">
        <v>826</v>
      </c>
      <c r="H413" s="52" t="s">
        <v>972</v>
      </c>
      <c r="I413" s="48"/>
    </row>
    <row r="414" spans="2:9" x14ac:dyDescent="0.35">
      <c r="B414" s="6" t="s">
        <v>679</v>
      </c>
      <c r="C414" s="52">
        <v>23</v>
      </c>
      <c r="D414" s="6">
        <v>4.2473000000000001</v>
      </c>
      <c r="E414" s="6">
        <v>9150</v>
      </c>
      <c r="F414" s="6">
        <v>11254.5</v>
      </c>
      <c r="G414" s="6" t="s">
        <v>863</v>
      </c>
      <c r="H414" s="52" t="s">
        <v>984</v>
      </c>
      <c r="I414" s="48"/>
    </row>
    <row r="415" spans="2:9" x14ac:dyDescent="0.35">
      <c r="B415" s="6" t="s">
        <v>679</v>
      </c>
      <c r="C415" s="52">
        <v>23</v>
      </c>
      <c r="D415" s="6">
        <v>4.2473000000000001</v>
      </c>
      <c r="E415" s="6">
        <v>6342</v>
      </c>
      <c r="F415" s="6">
        <v>7800.66</v>
      </c>
      <c r="G415" s="6" t="s">
        <v>863</v>
      </c>
      <c r="H415" s="52">
        <v>131093</v>
      </c>
      <c r="I415" s="48"/>
    </row>
    <row r="416" spans="2:9" x14ac:dyDescent="0.35">
      <c r="B416" s="6" t="s">
        <v>679</v>
      </c>
      <c r="C416" s="52">
        <v>23</v>
      </c>
      <c r="D416" s="6">
        <v>4.2473000000000001</v>
      </c>
      <c r="E416" s="6">
        <v>3461</v>
      </c>
      <c r="F416" s="6">
        <v>4257.03</v>
      </c>
      <c r="G416" s="6" t="s">
        <v>864</v>
      </c>
      <c r="H416" s="52" t="s">
        <v>736</v>
      </c>
      <c r="I416" s="48"/>
    </row>
    <row r="417" spans="2:9" x14ac:dyDescent="0.35">
      <c r="B417" s="6" t="s">
        <v>679</v>
      </c>
      <c r="C417" s="52">
        <v>23</v>
      </c>
      <c r="D417" s="6">
        <v>4.2473000000000001</v>
      </c>
      <c r="E417" s="6">
        <v>7128</v>
      </c>
      <c r="F417" s="6">
        <v>8767.44</v>
      </c>
      <c r="G417" s="6" t="s">
        <v>864</v>
      </c>
      <c r="H417" s="52" t="s">
        <v>736</v>
      </c>
      <c r="I417" s="48"/>
    </row>
    <row r="418" spans="2:9" x14ac:dyDescent="0.35">
      <c r="B418" s="6" t="s">
        <v>679</v>
      </c>
      <c r="C418" s="52">
        <v>23</v>
      </c>
      <c r="D418" s="6">
        <v>4.2473000000000001</v>
      </c>
      <c r="E418" s="6">
        <v>117</v>
      </c>
      <c r="F418" s="6">
        <v>143.91</v>
      </c>
      <c r="G418" s="6" t="s">
        <v>864</v>
      </c>
      <c r="H418" s="52" t="s">
        <v>985</v>
      </c>
      <c r="I418" s="48"/>
    </row>
    <row r="419" spans="2:9" x14ac:dyDescent="0.35">
      <c r="B419" s="6" t="s">
        <v>679</v>
      </c>
      <c r="C419" s="52">
        <v>23</v>
      </c>
      <c r="D419" s="6">
        <v>4.2473000000000001</v>
      </c>
      <c r="E419" s="6">
        <v>162</v>
      </c>
      <c r="F419" s="6">
        <v>199.26</v>
      </c>
      <c r="G419" s="6" t="s">
        <v>864</v>
      </c>
      <c r="H419" s="52">
        <v>136128</v>
      </c>
      <c r="I419" s="48"/>
    </row>
    <row r="420" spans="2:9" x14ac:dyDescent="0.35">
      <c r="B420" s="6" t="s">
        <v>679</v>
      </c>
      <c r="C420" s="52">
        <v>23</v>
      </c>
      <c r="D420" s="6">
        <v>4.2473000000000001</v>
      </c>
      <c r="E420" s="6">
        <v>183</v>
      </c>
      <c r="F420" s="6">
        <v>225.09</v>
      </c>
      <c r="G420" s="6" t="s">
        <v>864</v>
      </c>
      <c r="H420" s="52">
        <v>136096</v>
      </c>
      <c r="I420" s="48"/>
    </row>
    <row r="421" spans="2:9" x14ac:dyDescent="0.35">
      <c r="B421" s="6" t="s">
        <v>679</v>
      </c>
      <c r="C421" s="52">
        <v>23</v>
      </c>
      <c r="D421" s="6">
        <v>4.2473000000000001</v>
      </c>
      <c r="E421" s="6">
        <v>628</v>
      </c>
      <c r="F421" s="6">
        <v>772.44</v>
      </c>
      <c r="G421" s="6" t="s">
        <v>864</v>
      </c>
      <c r="H421" s="52">
        <v>136061</v>
      </c>
      <c r="I421" s="48"/>
    </row>
    <row r="422" spans="2:9" x14ac:dyDescent="0.35">
      <c r="B422" s="6" t="s">
        <v>679</v>
      </c>
      <c r="C422" s="52">
        <v>23</v>
      </c>
      <c r="D422" s="6">
        <v>4.2473000000000001</v>
      </c>
      <c r="E422" s="6">
        <v>646</v>
      </c>
      <c r="F422" s="6">
        <v>794.58</v>
      </c>
      <c r="G422" s="6" t="s">
        <v>864</v>
      </c>
      <c r="H422" s="52">
        <v>136062</v>
      </c>
      <c r="I422" s="48"/>
    </row>
    <row r="423" spans="2:9" x14ac:dyDescent="0.35">
      <c r="B423" s="6" t="s">
        <v>679</v>
      </c>
      <c r="C423" s="52">
        <v>23</v>
      </c>
      <c r="D423" s="6">
        <v>4.2473000000000001</v>
      </c>
      <c r="E423" s="6">
        <v>42</v>
      </c>
      <c r="F423" s="6">
        <v>51.66</v>
      </c>
      <c r="G423" s="6" t="s">
        <v>864</v>
      </c>
      <c r="H423" s="52">
        <v>57136002</v>
      </c>
      <c r="I423" s="48"/>
    </row>
    <row r="424" spans="2:9" x14ac:dyDescent="0.35">
      <c r="B424" s="6" t="s">
        <v>679</v>
      </c>
      <c r="C424" s="52">
        <v>23</v>
      </c>
      <c r="D424" s="6">
        <v>4.2473000000000001</v>
      </c>
      <c r="E424" s="6">
        <v>635</v>
      </c>
      <c r="F424" s="6">
        <v>781.05</v>
      </c>
      <c r="G424" s="6" t="s">
        <v>864</v>
      </c>
      <c r="H424" s="52" t="s">
        <v>960</v>
      </c>
      <c r="I424" s="48"/>
    </row>
    <row r="425" spans="2:9" x14ac:dyDescent="0.35">
      <c r="B425" s="6" t="s">
        <v>679</v>
      </c>
      <c r="C425" s="52">
        <v>23</v>
      </c>
      <c r="D425" s="6">
        <v>4.2473000000000001</v>
      </c>
      <c r="E425" s="6">
        <v>315</v>
      </c>
      <c r="F425" s="6">
        <v>387.45</v>
      </c>
      <c r="G425" s="6" t="s">
        <v>864</v>
      </c>
      <c r="H425" s="52">
        <v>136063</v>
      </c>
      <c r="I425" s="48"/>
    </row>
    <row r="426" spans="2:9" x14ac:dyDescent="0.35">
      <c r="B426" s="6" t="s">
        <v>679</v>
      </c>
      <c r="C426" s="52">
        <v>23</v>
      </c>
      <c r="D426" s="6">
        <v>4.2473000000000001</v>
      </c>
      <c r="E426" s="6">
        <v>16</v>
      </c>
      <c r="F426" s="6">
        <v>19.68</v>
      </c>
      <c r="G426" s="6" t="s">
        <v>864</v>
      </c>
      <c r="H426" s="52">
        <v>136141</v>
      </c>
      <c r="I426" s="48"/>
    </row>
    <row r="427" spans="2:9" x14ac:dyDescent="0.35">
      <c r="B427" s="6" t="s">
        <v>679</v>
      </c>
      <c r="C427" s="52">
        <v>23</v>
      </c>
      <c r="D427" s="6">
        <v>4.2473000000000001</v>
      </c>
      <c r="E427" s="6">
        <v>117</v>
      </c>
      <c r="F427" s="6">
        <v>143.91</v>
      </c>
      <c r="G427" s="6" t="s">
        <v>864</v>
      </c>
      <c r="H427" s="52" t="s">
        <v>986</v>
      </c>
      <c r="I427" s="48"/>
    </row>
    <row r="428" spans="2:9" x14ac:dyDescent="0.35">
      <c r="B428" s="6" t="s">
        <v>679</v>
      </c>
      <c r="C428" s="52">
        <v>23</v>
      </c>
      <c r="D428" s="6">
        <v>4.2473000000000001</v>
      </c>
      <c r="E428" s="6">
        <v>136</v>
      </c>
      <c r="F428" s="6">
        <v>167.28</v>
      </c>
      <c r="G428" s="6" t="s">
        <v>864</v>
      </c>
      <c r="H428" s="52" t="s">
        <v>965</v>
      </c>
      <c r="I428" s="48"/>
    </row>
    <row r="429" spans="2:9" x14ac:dyDescent="0.35">
      <c r="B429" s="6" t="s">
        <v>679</v>
      </c>
      <c r="C429" s="52">
        <v>23</v>
      </c>
      <c r="D429" s="6">
        <v>4.2473000000000001</v>
      </c>
      <c r="E429" s="6">
        <v>88</v>
      </c>
      <c r="F429" s="6">
        <v>108.24</v>
      </c>
      <c r="G429" s="6" t="s">
        <v>864</v>
      </c>
      <c r="H429" s="52" t="s">
        <v>971</v>
      </c>
      <c r="I429" s="48"/>
    </row>
    <row r="430" spans="2:9" x14ac:dyDescent="0.35">
      <c r="B430" s="6" t="s">
        <v>679</v>
      </c>
      <c r="C430" s="52">
        <v>23</v>
      </c>
      <c r="D430" s="6">
        <v>4.2473000000000001</v>
      </c>
      <c r="E430" s="6">
        <v>708</v>
      </c>
      <c r="F430" s="6">
        <v>870.84</v>
      </c>
      <c r="G430" s="6" t="s">
        <v>864</v>
      </c>
      <c r="H430" s="52" t="s">
        <v>963</v>
      </c>
      <c r="I430" s="48"/>
    </row>
    <row r="431" spans="2:9" x14ac:dyDescent="0.35">
      <c r="B431" s="6" t="s">
        <v>679</v>
      </c>
      <c r="C431" s="52">
        <v>23</v>
      </c>
      <c r="D431" s="6">
        <v>4.2473000000000001</v>
      </c>
      <c r="E431" s="6">
        <v>6886</v>
      </c>
      <c r="F431" s="6">
        <v>8469.7800000000007</v>
      </c>
      <c r="G431" s="6" t="s">
        <v>865</v>
      </c>
      <c r="H431" s="52" t="s">
        <v>792</v>
      </c>
      <c r="I431" s="48"/>
    </row>
    <row r="432" spans="2:9" x14ac:dyDescent="0.35">
      <c r="B432" s="6" t="s">
        <v>679</v>
      </c>
      <c r="C432" s="52">
        <v>23</v>
      </c>
      <c r="D432" s="6">
        <v>4.2473000000000001</v>
      </c>
      <c r="E432" s="6">
        <v>329</v>
      </c>
      <c r="F432" s="6">
        <v>404.67</v>
      </c>
      <c r="G432" s="6" t="s">
        <v>865</v>
      </c>
      <c r="H432" s="52">
        <v>137413</v>
      </c>
      <c r="I432" s="48"/>
    </row>
    <row r="433" spans="2:9" x14ac:dyDescent="0.35">
      <c r="B433" s="6" t="s">
        <v>679</v>
      </c>
      <c r="C433" s="52">
        <v>23</v>
      </c>
      <c r="D433" s="6">
        <v>4.2473000000000001</v>
      </c>
      <c r="E433" s="6">
        <v>698</v>
      </c>
      <c r="F433" s="6">
        <v>858.54</v>
      </c>
      <c r="G433" s="6" t="s">
        <v>865</v>
      </c>
      <c r="H433" s="52">
        <v>137415</v>
      </c>
      <c r="I433" s="48"/>
    </row>
    <row r="434" spans="2:9" x14ac:dyDescent="0.35">
      <c r="B434" s="6" t="s">
        <v>679</v>
      </c>
      <c r="C434" s="52">
        <v>23</v>
      </c>
      <c r="D434" s="6">
        <v>4.2473000000000001</v>
      </c>
      <c r="E434" s="6">
        <v>356</v>
      </c>
      <c r="F434" s="6">
        <v>437.88</v>
      </c>
      <c r="G434" s="6" t="s">
        <v>865</v>
      </c>
      <c r="H434" s="52">
        <v>137417</v>
      </c>
      <c r="I434" s="48"/>
    </row>
    <row r="435" spans="2:9" x14ac:dyDescent="0.35">
      <c r="B435" s="6" t="s">
        <v>679</v>
      </c>
      <c r="C435" s="52">
        <v>23</v>
      </c>
      <c r="D435" s="6">
        <v>4.2473000000000001</v>
      </c>
      <c r="E435" s="6">
        <v>441</v>
      </c>
      <c r="F435" s="6">
        <v>542.42999999999995</v>
      </c>
      <c r="G435" s="6" t="s">
        <v>865</v>
      </c>
      <c r="H435" s="52">
        <v>137430</v>
      </c>
      <c r="I435" s="48"/>
    </row>
    <row r="436" spans="2:9" x14ac:dyDescent="0.35">
      <c r="B436" s="6" t="s">
        <v>679</v>
      </c>
      <c r="C436" s="52">
        <v>23</v>
      </c>
      <c r="D436" s="6">
        <v>4.2473000000000001</v>
      </c>
      <c r="E436" s="6">
        <v>358</v>
      </c>
      <c r="F436" s="6">
        <v>440.34</v>
      </c>
      <c r="G436" s="6" t="s">
        <v>865</v>
      </c>
      <c r="H436" s="52">
        <v>137005</v>
      </c>
      <c r="I436" s="48"/>
    </row>
    <row r="437" spans="2:9" x14ac:dyDescent="0.35">
      <c r="B437" s="6" t="s">
        <v>679</v>
      </c>
      <c r="C437" s="52">
        <v>23</v>
      </c>
      <c r="D437" s="6">
        <v>4.2473000000000001</v>
      </c>
      <c r="E437" s="6">
        <v>321</v>
      </c>
      <c r="F437" s="6">
        <v>394.83</v>
      </c>
      <c r="G437" s="6" t="s">
        <v>865</v>
      </c>
      <c r="H437" s="52">
        <v>137062</v>
      </c>
      <c r="I437" s="48"/>
    </row>
    <row r="438" spans="2:9" x14ac:dyDescent="0.35">
      <c r="B438" s="6" t="s">
        <v>679</v>
      </c>
      <c r="C438" s="52">
        <v>23</v>
      </c>
      <c r="D438" s="6">
        <v>4.2473000000000001</v>
      </c>
      <c r="E438" s="6">
        <v>321</v>
      </c>
      <c r="F438" s="6">
        <v>394.83</v>
      </c>
      <c r="G438" s="6" t="s">
        <v>865</v>
      </c>
      <c r="H438" s="52">
        <v>137063</v>
      </c>
      <c r="I438" s="48"/>
    </row>
    <row r="439" spans="2:9" x14ac:dyDescent="0.35">
      <c r="B439" s="6" t="s">
        <v>679</v>
      </c>
      <c r="C439" s="52">
        <v>23</v>
      </c>
      <c r="D439" s="6">
        <v>4.2473000000000001</v>
      </c>
      <c r="E439" s="6">
        <v>126</v>
      </c>
      <c r="F439" s="6">
        <v>154.97999999999999</v>
      </c>
      <c r="G439" s="6" t="s">
        <v>865</v>
      </c>
      <c r="H439" s="52" t="s">
        <v>972</v>
      </c>
      <c r="I439" s="48"/>
    </row>
    <row r="440" spans="2:9" x14ac:dyDescent="0.35">
      <c r="B440" s="6" t="s">
        <v>679</v>
      </c>
      <c r="C440" s="52">
        <v>23</v>
      </c>
      <c r="D440" s="6">
        <v>4.2473000000000001</v>
      </c>
      <c r="E440" s="6">
        <v>16</v>
      </c>
      <c r="F440" s="6">
        <v>19.68</v>
      </c>
      <c r="G440" s="6" t="s">
        <v>865</v>
      </c>
      <c r="H440" s="52">
        <v>137029</v>
      </c>
      <c r="I440" s="48"/>
    </row>
    <row r="441" spans="2:9" x14ac:dyDescent="0.35">
      <c r="B441" s="6" t="s">
        <v>679</v>
      </c>
      <c r="C441" s="52">
        <v>23</v>
      </c>
      <c r="D441" s="6">
        <v>4.2473000000000001</v>
      </c>
      <c r="E441" s="6">
        <v>120</v>
      </c>
      <c r="F441" s="6">
        <v>147.6</v>
      </c>
      <c r="G441" s="6" t="s">
        <v>865</v>
      </c>
      <c r="H441" s="52">
        <v>137088</v>
      </c>
      <c r="I441" s="48"/>
    </row>
    <row r="442" spans="2:9" x14ac:dyDescent="0.35">
      <c r="B442" s="6" t="s">
        <v>679</v>
      </c>
      <c r="C442" s="52">
        <v>23</v>
      </c>
      <c r="D442" s="6">
        <v>4.2473000000000001</v>
      </c>
      <c r="E442" s="6">
        <v>104</v>
      </c>
      <c r="F442" s="6">
        <v>127.92</v>
      </c>
      <c r="G442" s="6" t="s">
        <v>865</v>
      </c>
      <c r="H442" s="52">
        <v>137082</v>
      </c>
      <c r="I442" s="48"/>
    </row>
    <row r="443" spans="2:9" x14ac:dyDescent="0.35">
      <c r="B443" s="6" t="s">
        <v>679</v>
      </c>
      <c r="C443" s="52">
        <v>23</v>
      </c>
      <c r="D443" s="6">
        <v>4.2473000000000001</v>
      </c>
      <c r="E443" s="6">
        <v>37</v>
      </c>
      <c r="F443" s="6">
        <v>45.51</v>
      </c>
      <c r="G443" s="6" t="s">
        <v>865</v>
      </c>
      <c r="H443" s="52">
        <v>137030</v>
      </c>
      <c r="I443" s="48"/>
    </row>
    <row r="444" spans="2:9" x14ac:dyDescent="0.35">
      <c r="B444" s="6" t="s">
        <v>679</v>
      </c>
      <c r="C444" s="52">
        <v>23</v>
      </c>
      <c r="D444" s="6">
        <v>4.2473000000000001</v>
      </c>
      <c r="E444" s="6">
        <v>120</v>
      </c>
      <c r="F444" s="6">
        <v>147.6</v>
      </c>
      <c r="G444" s="6" t="s">
        <v>865</v>
      </c>
      <c r="H444" s="52">
        <v>137079</v>
      </c>
      <c r="I444" s="48"/>
    </row>
    <row r="445" spans="2:9" x14ac:dyDescent="0.35">
      <c r="B445" s="6" t="s">
        <v>679</v>
      </c>
      <c r="C445" s="52">
        <v>23</v>
      </c>
      <c r="D445" s="6">
        <v>4.2473000000000001</v>
      </c>
      <c r="E445" s="6">
        <v>31.98</v>
      </c>
      <c r="F445" s="6">
        <v>39.340000000000003</v>
      </c>
      <c r="G445" s="6" t="s">
        <v>865</v>
      </c>
      <c r="H445" s="52">
        <v>137136</v>
      </c>
      <c r="I445" s="48"/>
    </row>
    <row r="446" spans="2:9" x14ac:dyDescent="0.35">
      <c r="B446" s="6" t="s">
        <v>679</v>
      </c>
      <c r="C446" s="52">
        <v>23</v>
      </c>
      <c r="D446" s="6">
        <v>4.2473000000000001</v>
      </c>
      <c r="E446" s="6">
        <v>322</v>
      </c>
      <c r="F446" s="6">
        <v>396.06</v>
      </c>
      <c r="G446" s="6" t="s">
        <v>866</v>
      </c>
      <c r="H446" s="52">
        <v>137411</v>
      </c>
      <c r="I446" s="48"/>
    </row>
    <row r="447" spans="2:9" x14ac:dyDescent="0.35">
      <c r="B447" s="6" t="s">
        <v>679</v>
      </c>
      <c r="C447" s="52">
        <v>23</v>
      </c>
      <c r="D447" s="6">
        <v>4.2473000000000001</v>
      </c>
      <c r="E447" s="6">
        <v>329</v>
      </c>
      <c r="F447" s="6">
        <v>404.67</v>
      </c>
      <c r="G447" s="6" t="s">
        <v>866</v>
      </c>
      <c r="H447" s="52">
        <v>137413</v>
      </c>
      <c r="I447" s="48"/>
    </row>
    <row r="448" spans="2:9" x14ac:dyDescent="0.35">
      <c r="B448" s="6" t="s">
        <v>679</v>
      </c>
      <c r="C448" s="52">
        <v>23</v>
      </c>
      <c r="D448" s="6">
        <v>4.2473000000000001</v>
      </c>
      <c r="E448" s="6">
        <v>1140</v>
      </c>
      <c r="F448" s="6">
        <v>1402.2</v>
      </c>
      <c r="G448" s="6" t="s">
        <v>866</v>
      </c>
      <c r="H448" s="52">
        <v>137420</v>
      </c>
      <c r="I448" s="48"/>
    </row>
    <row r="449" spans="2:9" x14ac:dyDescent="0.35">
      <c r="B449" s="6" t="s">
        <v>679</v>
      </c>
      <c r="C449" s="52">
        <v>23</v>
      </c>
      <c r="D449" s="6">
        <v>4.2473000000000001</v>
      </c>
      <c r="E449" s="6">
        <v>6886</v>
      </c>
      <c r="F449" s="6">
        <v>8469.7800000000007</v>
      </c>
      <c r="G449" s="6" t="s">
        <v>866</v>
      </c>
      <c r="H449" s="52" t="s">
        <v>792</v>
      </c>
      <c r="I449" s="48"/>
    </row>
    <row r="450" spans="2:9" x14ac:dyDescent="0.35">
      <c r="B450" s="6" t="s">
        <v>679</v>
      </c>
      <c r="C450" s="52">
        <v>23</v>
      </c>
      <c r="D450" s="6">
        <v>4.2473000000000001</v>
      </c>
      <c r="E450" s="6">
        <v>358</v>
      </c>
      <c r="F450" s="6">
        <v>440.34</v>
      </c>
      <c r="G450" s="6" t="s">
        <v>866</v>
      </c>
      <c r="H450" s="52">
        <v>137005</v>
      </c>
      <c r="I450" s="48"/>
    </row>
    <row r="451" spans="2:9" x14ac:dyDescent="0.35">
      <c r="B451" s="6" t="s">
        <v>679</v>
      </c>
      <c r="C451" s="52">
        <v>23</v>
      </c>
      <c r="D451" s="6">
        <v>4.2473000000000001</v>
      </c>
      <c r="E451" s="6">
        <v>321</v>
      </c>
      <c r="F451" s="6">
        <v>394.83</v>
      </c>
      <c r="G451" s="6" t="s">
        <v>866</v>
      </c>
      <c r="H451" s="52">
        <v>137063</v>
      </c>
      <c r="I451" s="48"/>
    </row>
    <row r="452" spans="2:9" x14ac:dyDescent="0.35">
      <c r="B452" s="6" t="s">
        <v>679</v>
      </c>
      <c r="C452" s="52">
        <v>23</v>
      </c>
      <c r="D452" s="6">
        <v>4.2473000000000001</v>
      </c>
      <c r="E452" s="6">
        <v>126</v>
      </c>
      <c r="F452" s="6">
        <v>154.97999999999999</v>
      </c>
      <c r="G452" s="6" t="s">
        <v>866</v>
      </c>
      <c r="H452" s="52" t="s">
        <v>972</v>
      </c>
      <c r="I452" s="48"/>
    </row>
    <row r="453" spans="2:9" x14ac:dyDescent="0.35">
      <c r="B453" s="6" t="s">
        <v>679</v>
      </c>
      <c r="C453" s="52">
        <v>23</v>
      </c>
      <c r="D453" s="6">
        <v>4.2473000000000001</v>
      </c>
      <c r="E453" s="6">
        <v>16</v>
      </c>
      <c r="F453" s="6">
        <v>19.68</v>
      </c>
      <c r="G453" s="6" t="s">
        <v>866</v>
      </c>
      <c r="H453" s="52">
        <v>137029</v>
      </c>
      <c r="I453" s="48"/>
    </row>
    <row r="454" spans="2:9" x14ac:dyDescent="0.35">
      <c r="B454" s="6" t="s">
        <v>679</v>
      </c>
      <c r="C454" s="52">
        <v>23</v>
      </c>
      <c r="D454" s="6">
        <v>4.2473000000000001</v>
      </c>
      <c r="E454" s="6">
        <v>120</v>
      </c>
      <c r="F454" s="6">
        <v>147.6</v>
      </c>
      <c r="G454" s="6" t="s">
        <v>866</v>
      </c>
      <c r="H454" s="52">
        <v>137088</v>
      </c>
      <c r="I454" s="48"/>
    </row>
    <row r="455" spans="2:9" x14ac:dyDescent="0.35">
      <c r="B455" s="6" t="s">
        <v>679</v>
      </c>
      <c r="C455" s="52">
        <v>23</v>
      </c>
      <c r="D455" s="6">
        <v>4.2473000000000001</v>
      </c>
      <c r="E455" s="6">
        <v>156</v>
      </c>
      <c r="F455" s="6">
        <v>191.88</v>
      </c>
      <c r="G455" s="6" t="s">
        <v>866</v>
      </c>
      <c r="H455" s="52">
        <v>137082</v>
      </c>
      <c r="I455" s="48"/>
    </row>
    <row r="456" spans="2:9" x14ac:dyDescent="0.35">
      <c r="B456" s="6" t="s">
        <v>679</v>
      </c>
      <c r="C456" s="52">
        <v>23</v>
      </c>
      <c r="D456" s="6">
        <v>4.2473000000000001</v>
      </c>
      <c r="E456" s="6">
        <v>37</v>
      </c>
      <c r="F456" s="6">
        <v>45.51</v>
      </c>
      <c r="G456" s="6" t="s">
        <v>866</v>
      </c>
      <c r="H456" s="52">
        <v>137030</v>
      </c>
      <c r="I456" s="48"/>
    </row>
    <row r="457" spans="2:9" x14ac:dyDescent="0.35">
      <c r="B457" s="6" t="s">
        <v>679</v>
      </c>
      <c r="C457" s="52">
        <v>23</v>
      </c>
      <c r="D457" s="6">
        <v>4.2473000000000001</v>
      </c>
      <c r="E457" s="6">
        <v>60</v>
      </c>
      <c r="F457" s="6">
        <v>73.8</v>
      </c>
      <c r="G457" s="6" t="s">
        <v>866</v>
      </c>
      <c r="H457" s="52">
        <v>137079</v>
      </c>
      <c r="I457" s="48"/>
    </row>
    <row r="458" spans="2:9" x14ac:dyDescent="0.35">
      <c r="B458" s="6" t="s">
        <v>679</v>
      </c>
      <c r="C458" s="52">
        <v>23</v>
      </c>
      <c r="D458" s="6">
        <v>4.2473000000000001</v>
      </c>
      <c r="E458" s="6">
        <v>31.98</v>
      </c>
      <c r="F458" s="6">
        <v>39.340000000000003</v>
      </c>
      <c r="G458" s="6" t="s">
        <v>866</v>
      </c>
      <c r="H458" s="52">
        <v>137136</v>
      </c>
      <c r="I458" s="48"/>
    </row>
    <row r="459" spans="2:9" x14ac:dyDescent="0.35">
      <c r="B459" s="6" t="s">
        <v>679</v>
      </c>
      <c r="C459" s="52">
        <v>23</v>
      </c>
      <c r="D459" s="6">
        <v>4.2473000000000001</v>
      </c>
      <c r="E459" s="6">
        <v>321</v>
      </c>
      <c r="F459" s="6">
        <v>394.83</v>
      </c>
      <c r="G459" s="6" t="s">
        <v>866</v>
      </c>
      <c r="H459" s="52">
        <v>137062</v>
      </c>
      <c r="I459" s="48"/>
    </row>
    <row r="460" spans="2:9" x14ac:dyDescent="0.35">
      <c r="B460" s="6" t="s">
        <v>679</v>
      </c>
      <c r="C460" s="52">
        <v>23</v>
      </c>
      <c r="D460" s="6">
        <v>4.2473000000000001</v>
      </c>
      <c r="E460" s="6">
        <v>3461</v>
      </c>
      <c r="F460" s="6">
        <v>4257.03</v>
      </c>
      <c r="G460" s="6" t="s">
        <v>867</v>
      </c>
      <c r="H460" s="52" t="s">
        <v>736</v>
      </c>
      <c r="I460" s="48"/>
    </row>
    <row r="461" spans="2:9" x14ac:dyDescent="0.35">
      <c r="B461" s="6" t="s">
        <v>679</v>
      </c>
      <c r="C461" s="52">
        <v>23</v>
      </c>
      <c r="D461" s="6">
        <v>4.2473000000000001</v>
      </c>
      <c r="E461" s="6">
        <v>7128</v>
      </c>
      <c r="F461" s="6">
        <v>8767.44</v>
      </c>
      <c r="G461" s="6" t="s">
        <v>867</v>
      </c>
      <c r="H461" s="52" t="s">
        <v>736</v>
      </c>
      <c r="I461" s="48"/>
    </row>
    <row r="462" spans="2:9" x14ac:dyDescent="0.35">
      <c r="B462" s="6" t="s">
        <v>679</v>
      </c>
      <c r="C462" s="52">
        <v>23</v>
      </c>
      <c r="D462" s="6">
        <v>4.2473000000000001</v>
      </c>
      <c r="E462" s="6">
        <v>117</v>
      </c>
      <c r="F462" s="6">
        <v>143.91</v>
      </c>
      <c r="G462" s="6" t="s">
        <v>867</v>
      </c>
      <c r="H462" s="52" t="s">
        <v>985</v>
      </c>
      <c r="I462" s="48"/>
    </row>
    <row r="463" spans="2:9" x14ac:dyDescent="0.35">
      <c r="B463" s="6" t="s">
        <v>679</v>
      </c>
      <c r="C463" s="52">
        <v>23</v>
      </c>
      <c r="D463" s="6">
        <v>4.2473000000000001</v>
      </c>
      <c r="E463" s="6">
        <v>117</v>
      </c>
      <c r="F463" s="6">
        <v>143.91</v>
      </c>
      <c r="G463" s="6" t="s">
        <v>867</v>
      </c>
      <c r="H463" s="52" t="s">
        <v>986</v>
      </c>
      <c r="I463" s="48"/>
    </row>
    <row r="464" spans="2:9" x14ac:dyDescent="0.35">
      <c r="B464" s="6" t="s">
        <v>679</v>
      </c>
      <c r="C464" s="52">
        <v>23</v>
      </c>
      <c r="D464" s="6">
        <v>4.2473000000000001</v>
      </c>
      <c r="E464" s="6">
        <v>162</v>
      </c>
      <c r="F464" s="6">
        <v>199.26</v>
      </c>
      <c r="G464" s="6" t="s">
        <v>867</v>
      </c>
      <c r="H464" s="52">
        <v>136128</v>
      </c>
      <c r="I464" s="48"/>
    </row>
    <row r="465" spans="2:9" x14ac:dyDescent="0.35">
      <c r="B465" s="6" t="s">
        <v>679</v>
      </c>
      <c r="C465" s="52">
        <v>23</v>
      </c>
      <c r="D465" s="6">
        <v>4.2473000000000001</v>
      </c>
      <c r="E465" s="6">
        <v>708</v>
      </c>
      <c r="F465" s="6">
        <v>870.84</v>
      </c>
      <c r="G465" s="6" t="s">
        <v>867</v>
      </c>
      <c r="H465" s="52" t="s">
        <v>963</v>
      </c>
      <c r="I465" s="48"/>
    </row>
    <row r="466" spans="2:9" x14ac:dyDescent="0.35">
      <c r="B466" s="6" t="s">
        <v>679</v>
      </c>
      <c r="C466" s="52">
        <v>23</v>
      </c>
      <c r="D466" s="6">
        <v>4.2473000000000001</v>
      </c>
      <c r="E466" s="6">
        <v>88</v>
      </c>
      <c r="F466" s="6">
        <v>108.24</v>
      </c>
      <c r="G466" s="6" t="s">
        <v>867</v>
      </c>
      <c r="H466" s="52" t="s">
        <v>971</v>
      </c>
      <c r="I466" s="48"/>
    </row>
    <row r="467" spans="2:9" x14ac:dyDescent="0.35">
      <c r="B467" s="6" t="s">
        <v>679</v>
      </c>
      <c r="C467" s="52">
        <v>23</v>
      </c>
      <c r="D467" s="6">
        <v>4.2473000000000001</v>
      </c>
      <c r="E467" s="6">
        <v>136</v>
      </c>
      <c r="F467" s="6">
        <v>167.28</v>
      </c>
      <c r="G467" s="6" t="s">
        <v>867</v>
      </c>
      <c r="H467" s="52" t="s">
        <v>965</v>
      </c>
      <c r="I467" s="48"/>
    </row>
    <row r="468" spans="2:9" x14ac:dyDescent="0.35">
      <c r="B468" s="6" t="s">
        <v>679</v>
      </c>
      <c r="C468" s="52">
        <v>23</v>
      </c>
      <c r="D468" s="6">
        <v>4.2473000000000001</v>
      </c>
      <c r="E468" s="6">
        <v>183</v>
      </c>
      <c r="F468" s="6">
        <v>225.09</v>
      </c>
      <c r="G468" s="6" t="s">
        <v>867</v>
      </c>
      <c r="H468" s="52">
        <v>136096</v>
      </c>
      <c r="I468" s="48"/>
    </row>
    <row r="469" spans="2:9" x14ac:dyDescent="0.35">
      <c r="B469" s="6" t="s">
        <v>679</v>
      </c>
      <c r="C469" s="52">
        <v>23</v>
      </c>
      <c r="D469" s="6">
        <v>4.2473000000000001</v>
      </c>
      <c r="E469" s="6">
        <v>628</v>
      </c>
      <c r="F469" s="6">
        <v>772.44</v>
      </c>
      <c r="G469" s="6" t="s">
        <v>867</v>
      </c>
      <c r="H469" s="52">
        <v>136061</v>
      </c>
      <c r="I469" s="48"/>
    </row>
    <row r="470" spans="2:9" x14ac:dyDescent="0.35">
      <c r="B470" s="6" t="s">
        <v>679</v>
      </c>
      <c r="C470" s="52">
        <v>23</v>
      </c>
      <c r="D470" s="6">
        <v>4.2473000000000001</v>
      </c>
      <c r="E470" s="6">
        <v>646</v>
      </c>
      <c r="F470" s="6">
        <v>794.58</v>
      </c>
      <c r="G470" s="6" t="s">
        <v>867</v>
      </c>
      <c r="H470" s="52">
        <v>136062</v>
      </c>
      <c r="I470" s="48"/>
    </row>
    <row r="471" spans="2:9" x14ac:dyDescent="0.35">
      <c r="B471" s="6" t="s">
        <v>679</v>
      </c>
      <c r="C471" s="52">
        <v>23</v>
      </c>
      <c r="D471" s="6">
        <v>4.2473000000000001</v>
      </c>
      <c r="E471" s="6">
        <v>42</v>
      </c>
      <c r="F471" s="6">
        <v>51.66</v>
      </c>
      <c r="G471" s="6" t="s">
        <v>867</v>
      </c>
      <c r="H471" s="52">
        <v>57136002</v>
      </c>
      <c r="I471" s="48"/>
    </row>
    <row r="472" spans="2:9" x14ac:dyDescent="0.35">
      <c r="B472" s="6" t="s">
        <v>679</v>
      </c>
      <c r="C472" s="52">
        <v>23</v>
      </c>
      <c r="D472" s="6">
        <v>4.2473000000000001</v>
      </c>
      <c r="E472" s="6">
        <v>635</v>
      </c>
      <c r="F472" s="6">
        <v>781.05</v>
      </c>
      <c r="G472" s="6" t="s">
        <v>867</v>
      </c>
      <c r="H472" s="52" t="s">
        <v>960</v>
      </c>
      <c r="I472" s="48"/>
    </row>
    <row r="473" spans="2:9" x14ac:dyDescent="0.35">
      <c r="B473" s="6" t="s">
        <v>679</v>
      </c>
      <c r="C473" s="52">
        <v>23</v>
      </c>
      <c r="D473" s="6">
        <v>4.2473000000000001</v>
      </c>
      <c r="E473" s="6">
        <v>315</v>
      </c>
      <c r="F473" s="6">
        <v>387.45</v>
      </c>
      <c r="G473" s="6" t="s">
        <v>867</v>
      </c>
      <c r="H473" s="52">
        <v>136063</v>
      </c>
      <c r="I473" s="48"/>
    </row>
    <row r="474" spans="2:9" x14ac:dyDescent="0.35">
      <c r="B474" s="6" t="s">
        <v>679</v>
      </c>
      <c r="C474" s="52">
        <v>23</v>
      </c>
      <c r="D474" s="6">
        <v>4.2473000000000001</v>
      </c>
      <c r="E474" s="6">
        <v>16</v>
      </c>
      <c r="F474" s="6">
        <v>19.68</v>
      </c>
      <c r="G474" s="6" t="s">
        <v>867</v>
      </c>
      <c r="H474" s="52">
        <v>136141</v>
      </c>
      <c r="I474" s="48"/>
    </row>
    <row r="475" spans="2:9" x14ac:dyDescent="0.35">
      <c r="B475" s="6" t="s">
        <v>679</v>
      </c>
      <c r="C475" s="52">
        <v>23</v>
      </c>
      <c r="D475" s="6">
        <v>4.2568999999999999</v>
      </c>
      <c r="E475" s="6">
        <v>629.47</v>
      </c>
      <c r="F475" s="6">
        <v>629.47</v>
      </c>
      <c r="G475" s="6" t="s">
        <v>685</v>
      </c>
      <c r="H475" s="52">
        <v>12968</v>
      </c>
      <c r="I475" s="48"/>
    </row>
    <row r="476" spans="2:9" x14ac:dyDescent="0.35">
      <c r="B476" s="6" t="s">
        <v>679</v>
      </c>
      <c r="C476" s="52">
        <v>23</v>
      </c>
      <c r="D476" s="6">
        <v>4.2568999999999999</v>
      </c>
      <c r="E476" s="6">
        <v>1505.52</v>
      </c>
      <c r="F476" s="6">
        <v>1505.52</v>
      </c>
      <c r="G476" s="6" t="s">
        <v>686</v>
      </c>
      <c r="H476" s="52" t="s">
        <v>926</v>
      </c>
      <c r="I476" s="48"/>
    </row>
    <row r="477" spans="2:9" x14ac:dyDescent="0.35">
      <c r="B477" s="6" t="s">
        <v>679</v>
      </c>
      <c r="C477" s="52">
        <v>23</v>
      </c>
      <c r="D477" s="6">
        <v>4.2568999999999999</v>
      </c>
      <c r="E477" s="6">
        <v>360.46</v>
      </c>
      <c r="F477" s="6">
        <v>360.46</v>
      </c>
      <c r="G477" s="6" t="s">
        <v>686</v>
      </c>
      <c r="H477" s="52" t="s">
        <v>927</v>
      </c>
      <c r="I477" s="48"/>
    </row>
    <row r="478" spans="2:9" x14ac:dyDescent="0.35">
      <c r="B478" s="6" t="s">
        <v>679</v>
      </c>
      <c r="C478" s="52">
        <v>23</v>
      </c>
      <c r="D478" s="6">
        <v>4.2568999999999999</v>
      </c>
      <c r="E478" s="6">
        <v>1297.49</v>
      </c>
      <c r="F478" s="6">
        <v>1297.49</v>
      </c>
      <c r="G478" s="6" t="s">
        <v>686</v>
      </c>
      <c r="H478" s="52" t="s">
        <v>938</v>
      </c>
      <c r="I478" s="48"/>
    </row>
    <row r="479" spans="2:9" x14ac:dyDescent="0.35">
      <c r="B479" s="6" t="s">
        <v>679</v>
      </c>
      <c r="C479" s="52">
        <v>23</v>
      </c>
      <c r="D479" s="6">
        <v>4.2568999999999999</v>
      </c>
      <c r="E479" s="6">
        <v>1438.95</v>
      </c>
      <c r="F479" s="6">
        <v>1438.95</v>
      </c>
      <c r="G479" s="6" t="s">
        <v>686</v>
      </c>
      <c r="H479" s="52" t="s">
        <v>928</v>
      </c>
      <c r="I479" s="48"/>
    </row>
    <row r="480" spans="2:9" x14ac:dyDescent="0.35">
      <c r="B480" s="6" t="s">
        <v>679</v>
      </c>
      <c r="C480" s="52">
        <v>23</v>
      </c>
      <c r="D480" s="6">
        <v>4.2568999999999999</v>
      </c>
      <c r="E480" s="6">
        <v>387.78</v>
      </c>
      <c r="F480" s="6">
        <v>387.78</v>
      </c>
      <c r="G480" s="6" t="s">
        <v>686</v>
      </c>
      <c r="H480" s="52" t="s">
        <v>939</v>
      </c>
      <c r="I480" s="48"/>
    </row>
    <row r="481" spans="2:9" x14ac:dyDescent="0.35">
      <c r="B481" s="6" t="s">
        <v>679</v>
      </c>
      <c r="C481" s="52">
        <v>23</v>
      </c>
      <c r="D481" s="6">
        <v>4.2568999999999999</v>
      </c>
      <c r="E481" s="6">
        <v>947.1</v>
      </c>
      <c r="F481" s="6">
        <v>947.1</v>
      </c>
      <c r="G481" s="6" t="s">
        <v>686</v>
      </c>
      <c r="H481" s="52">
        <v>9007</v>
      </c>
      <c r="I481" s="48"/>
    </row>
    <row r="482" spans="2:9" x14ac:dyDescent="0.35">
      <c r="B482" s="6" t="s">
        <v>679</v>
      </c>
      <c r="C482" s="52">
        <v>23</v>
      </c>
      <c r="D482" s="6">
        <v>4.2568999999999999</v>
      </c>
      <c r="E482" s="6">
        <v>118</v>
      </c>
      <c r="F482" s="6">
        <v>118</v>
      </c>
      <c r="G482" s="6" t="s">
        <v>868</v>
      </c>
      <c r="H482" s="52" t="s">
        <v>940</v>
      </c>
      <c r="I482" s="48"/>
    </row>
    <row r="483" spans="2:9" x14ac:dyDescent="0.35">
      <c r="B483" s="6" t="s">
        <v>679</v>
      </c>
      <c r="C483" s="52">
        <v>23</v>
      </c>
      <c r="D483" s="6">
        <v>4.2568999999999999</v>
      </c>
      <c r="E483" s="6">
        <v>146.6</v>
      </c>
      <c r="F483" s="6">
        <v>146.6</v>
      </c>
      <c r="G483" s="6" t="s">
        <v>868</v>
      </c>
      <c r="H483" s="52" t="s">
        <v>941</v>
      </c>
      <c r="I483" s="48"/>
    </row>
    <row r="484" spans="2:9" x14ac:dyDescent="0.35">
      <c r="B484" s="6" t="s">
        <v>679</v>
      </c>
      <c r="C484" s="52">
        <v>23</v>
      </c>
      <c r="D484" s="6">
        <v>4.2568999999999999</v>
      </c>
      <c r="E484" s="6">
        <v>11167.56</v>
      </c>
      <c r="F484" s="6">
        <v>11167.56</v>
      </c>
      <c r="G484" s="6" t="s">
        <v>686</v>
      </c>
      <c r="H484" s="52" t="s">
        <v>942</v>
      </c>
      <c r="I484" s="48"/>
    </row>
    <row r="485" spans="2:9" x14ac:dyDescent="0.35">
      <c r="B485" s="6" t="s">
        <v>679</v>
      </c>
      <c r="C485" s="52">
        <v>23</v>
      </c>
      <c r="D485" s="6">
        <v>4.2568999999999999</v>
      </c>
      <c r="E485" s="6">
        <v>6656.16</v>
      </c>
      <c r="F485" s="6">
        <v>6656.16</v>
      </c>
      <c r="G485" s="6" t="s">
        <v>686</v>
      </c>
      <c r="H485" s="52" t="s">
        <v>922</v>
      </c>
      <c r="I485" s="48"/>
    </row>
    <row r="486" spans="2:9" x14ac:dyDescent="0.35">
      <c r="B486" s="6" t="s">
        <v>679</v>
      </c>
      <c r="C486" s="52">
        <v>23</v>
      </c>
      <c r="D486" s="6">
        <v>4.2568999999999999</v>
      </c>
      <c r="E486" s="6">
        <v>2517.88</v>
      </c>
      <c r="F486" s="6">
        <v>2517.88</v>
      </c>
      <c r="G486" s="6" t="s">
        <v>685</v>
      </c>
      <c r="H486" s="52">
        <v>12956</v>
      </c>
      <c r="I486" s="48"/>
    </row>
    <row r="487" spans="2:9" x14ac:dyDescent="0.35">
      <c r="B487" s="6" t="s">
        <v>679</v>
      </c>
      <c r="C487" s="52">
        <v>23</v>
      </c>
      <c r="D487" s="6">
        <v>4.2568999999999999</v>
      </c>
      <c r="E487" s="6">
        <v>2517.88</v>
      </c>
      <c r="F487" s="6">
        <v>2517.88</v>
      </c>
      <c r="G487" s="6" t="s">
        <v>685</v>
      </c>
      <c r="H487" s="52">
        <v>12960</v>
      </c>
      <c r="I487" s="48"/>
    </row>
    <row r="488" spans="2:9" x14ac:dyDescent="0.35">
      <c r="B488" s="6" t="s">
        <v>679</v>
      </c>
      <c r="C488" s="52">
        <v>23</v>
      </c>
      <c r="D488" s="6">
        <v>4.2568999999999999</v>
      </c>
      <c r="E488" s="6">
        <v>7040.99</v>
      </c>
      <c r="F488" s="6">
        <v>7040.99</v>
      </c>
      <c r="G488" s="6" t="s">
        <v>685</v>
      </c>
      <c r="H488" s="52">
        <v>9560</v>
      </c>
      <c r="I488" s="48"/>
    </row>
    <row r="489" spans="2:9" x14ac:dyDescent="0.35">
      <c r="B489" s="6" t="s">
        <v>679</v>
      </c>
      <c r="C489" s="52">
        <v>23</v>
      </c>
      <c r="D489" s="6">
        <v>4.2568999999999999</v>
      </c>
      <c r="E489" s="6">
        <v>233.6</v>
      </c>
      <c r="F489" s="6">
        <v>233.6</v>
      </c>
      <c r="G489" s="6" t="s">
        <v>868</v>
      </c>
      <c r="H489" s="52" t="s">
        <v>943</v>
      </c>
      <c r="I489" s="48"/>
    </row>
    <row r="490" spans="2:9" x14ac:dyDescent="0.35">
      <c r="B490" s="6" t="s">
        <v>679</v>
      </c>
      <c r="C490" s="52">
        <v>23</v>
      </c>
      <c r="D490" s="6">
        <v>4.2568999999999999</v>
      </c>
      <c r="E490" s="6">
        <v>3147.35</v>
      </c>
      <c r="F490" s="6">
        <v>3147.35</v>
      </c>
      <c r="G490" s="6" t="s">
        <v>685</v>
      </c>
      <c r="H490" s="52">
        <v>12958</v>
      </c>
      <c r="I490" s="48"/>
    </row>
    <row r="491" spans="2:9" x14ac:dyDescent="0.35">
      <c r="B491" s="6" t="s">
        <v>679</v>
      </c>
      <c r="C491" s="52">
        <v>23</v>
      </c>
      <c r="D491" s="6">
        <v>4.2568999999999999</v>
      </c>
      <c r="E491" s="6">
        <v>629.47</v>
      </c>
      <c r="F491" s="6">
        <v>629.47</v>
      </c>
      <c r="G491" s="6" t="s">
        <v>685</v>
      </c>
      <c r="H491" s="52">
        <v>12966</v>
      </c>
      <c r="I491" s="48"/>
    </row>
    <row r="492" spans="2:9" x14ac:dyDescent="0.35">
      <c r="B492" s="6" t="s">
        <v>679</v>
      </c>
      <c r="C492" s="52">
        <v>23</v>
      </c>
      <c r="D492" s="6">
        <v>4.2568999999999999</v>
      </c>
      <c r="E492" s="6">
        <v>2116.25</v>
      </c>
      <c r="F492" s="6">
        <v>2116.25</v>
      </c>
      <c r="G492" s="6" t="s">
        <v>686</v>
      </c>
      <c r="H492" s="52">
        <v>8985</v>
      </c>
      <c r="I492" s="48"/>
    </row>
    <row r="493" spans="2:9" x14ac:dyDescent="0.35">
      <c r="B493" s="6" t="s">
        <v>679</v>
      </c>
      <c r="C493" s="52">
        <v>23</v>
      </c>
      <c r="D493" s="6">
        <v>4.2568999999999999</v>
      </c>
      <c r="E493" s="6">
        <v>353.25</v>
      </c>
      <c r="F493" s="6">
        <v>353.25</v>
      </c>
      <c r="G493" s="6" t="s">
        <v>686</v>
      </c>
      <c r="H493" s="52" t="s">
        <v>944</v>
      </c>
      <c r="I493" s="48"/>
    </row>
    <row r="494" spans="2:9" x14ac:dyDescent="0.35">
      <c r="B494" s="6" t="s">
        <v>679</v>
      </c>
      <c r="C494" s="52">
        <v>23</v>
      </c>
      <c r="D494" s="6">
        <v>4.2568999999999999</v>
      </c>
      <c r="E494" s="6">
        <v>1763.96</v>
      </c>
      <c r="F494" s="6">
        <v>1763.96</v>
      </c>
      <c r="G494" s="6" t="s">
        <v>869</v>
      </c>
      <c r="H494" s="52" t="s">
        <v>945</v>
      </c>
      <c r="I494" s="48"/>
    </row>
    <row r="495" spans="2:9" x14ac:dyDescent="0.35">
      <c r="B495" s="6" t="s">
        <v>679</v>
      </c>
      <c r="C495" s="52">
        <v>23</v>
      </c>
      <c r="D495" s="6">
        <v>4.2568999999999999</v>
      </c>
      <c r="E495" s="6">
        <v>612.5</v>
      </c>
      <c r="F495" s="6">
        <v>612.5</v>
      </c>
      <c r="G495" s="6" t="s">
        <v>869</v>
      </c>
      <c r="H495" s="52" t="s">
        <v>946</v>
      </c>
      <c r="I495" s="48"/>
    </row>
    <row r="496" spans="2:9" x14ac:dyDescent="0.35">
      <c r="B496" s="6" t="s">
        <v>679</v>
      </c>
      <c r="C496" s="52">
        <v>23</v>
      </c>
      <c r="D496" s="6">
        <v>4.2568999999999999</v>
      </c>
      <c r="E496" s="6">
        <v>5269.62</v>
      </c>
      <c r="F496" s="6">
        <v>5269.62</v>
      </c>
      <c r="G496" s="6" t="s">
        <v>778</v>
      </c>
      <c r="H496" s="52" t="s">
        <v>931</v>
      </c>
      <c r="I496" s="48"/>
    </row>
    <row r="497" spans="2:9" x14ac:dyDescent="0.35">
      <c r="B497" s="6" t="s">
        <v>679</v>
      </c>
      <c r="C497" s="52">
        <v>23</v>
      </c>
      <c r="D497" s="6">
        <v>4.2568999999999999</v>
      </c>
      <c r="E497" s="6">
        <v>7964.8</v>
      </c>
      <c r="F497" s="6">
        <v>7964.8</v>
      </c>
      <c r="G497" s="6" t="s">
        <v>870</v>
      </c>
      <c r="H497" s="52">
        <v>133340</v>
      </c>
      <c r="I497" s="48"/>
    </row>
    <row r="498" spans="2:9" x14ac:dyDescent="0.35">
      <c r="B498" s="6" t="s">
        <v>722</v>
      </c>
      <c r="C498" s="52">
        <v>23</v>
      </c>
      <c r="D498" s="6">
        <v>4.2568999999999999</v>
      </c>
      <c r="E498" s="6">
        <v>80</v>
      </c>
      <c r="F498" s="6">
        <v>80</v>
      </c>
      <c r="G498" s="6" t="s">
        <v>870</v>
      </c>
      <c r="H498" s="52">
        <v>9800</v>
      </c>
      <c r="I498" s="48"/>
    </row>
    <row r="499" spans="2:9" x14ac:dyDescent="0.35">
      <c r="B499" s="6" t="s">
        <v>722</v>
      </c>
      <c r="C499" s="52">
        <v>23</v>
      </c>
      <c r="D499" s="6">
        <v>4.2568999999999999</v>
      </c>
      <c r="E499" s="6">
        <v>72</v>
      </c>
      <c r="F499" s="6">
        <v>72</v>
      </c>
      <c r="G499" s="6" t="s">
        <v>870</v>
      </c>
      <c r="H499" s="52">
        <v>9700</v>
      </c>
      <c r="I499" s="48"/>
    </row>
    <row r="500" spans="2:9" x14ac:dyDescent="0.35">
      <c r="B500" s="6" t="s">
        <v>722</v>
      </c>
      <c r="C500" s="52">
        <v>23</v>
      </c>
      <c r="D500" s="6">
        <v>4.2568999999999999</v>
      </c>
      <c r="E500" s="6">
        <v>144</v>
      </c>
      <c r="F500" s="6">
        <v>144</v>
      </c>
      <c r="G500" s="6" t="s">
        <v>870</v>
      </c>
      <c r="H500" s="52">
        <v>9600</v>
      </c>
      <c r="I500" s="48"/>
    </row>
    <row r="501" spans="2:9" x14ac:dyDescent="0.35">
      <c r="B501" s="6" t="s">
        <v>679</v>
      </c>
      <c r="C501" s="52">
        <v>23</v>
      </c>
      <c r="D501" s="6">
        <v>4.2568999999999999</v>
      </c>
      <c r="E501" s="6">
        <v>1816.43</v>
      </c>
      <c r="F501" s="6">
        <v>1816.43</v>
      </c>
      <c r="G501" s="6" t="s">
        <v>780</v>
      </c>
      <c r="H501" s="52" t="s">
        <v>934</v>
      </c>
      <c r="I501" s="48"/>
    </row>
    <row r="502" spans="2:9" x14ac:dyDescent="0.35">
      <c r="B502" s="6" t="s">
        <v>679</v>
      </c>
      <c r="C502" s="52">
        <v>23</v>
      </c>
      <c r="D502" s="6">
        <v>4.2568999999999999</v>
      </c>
      <c r="E502" s="6">
        <v>880</v>
      </c>
      <c r="F502" s="6">
        <v>880</v>
      </c>
      <c r="G502" s="6" t="s">
        <v>726</v>
      </c>
      <c r="H502" s="52" t="s">
        <v>957</v>
      </c>
      <c r="I502" s="48"/>
    </row>
    <row r="503" spans="2:9" x14ac:dyDescent="0.35">
      <c r="B503" s="6" t="s">
        <v>722</v>
      </c>
      <c r="C503" s="52">
        <v>23</v>
      </c>
      <c r="D503" s="6">
        <v>4.2568999999999999</v>
      </c>
      <c r="E503" s="6">
        <v>10</v>
      </c>
      <c r="F503" s="6">
        <v>10</v>
      </c>
      <c r="G503" s="6" t="s">
        <v>726</v>
      </c>
      <c r="H503" s="52">
        <v>9800</v>
      </c>
      <c r="I503" s="48"/>
    </row>
    <row r="504" spans="2:9" x14ac:dyDescent="0.35">
      <c r="B504" s="6" t="s">
        <v>722</v>
      </c>
      <c r="C504" s="52">
        <v>23</v>
      </c>
      <c r="D504" s="6">
        <v>4.2568999999999999</v>
      </c>
      <c r="E504" s="6">
        <v>90</v>
      </c>
      <c r="F504" s="6">
        <v>90</v>
      </c>
      <c r="G504" s="6" t="s">
        <v>726</v>
      </c>
      <c r="H504" s="52">
        <v>9600</v>
      </c>
      <c r="I504" s="48"/>
    </row>
    <row r="505" spans="2:9" x14ac:dyDescent="0.35">
      <c r="B505" s="6" t="s">
        <v>679</v>
      </c>
      <c r="C505" s="52">
        <v>23</v>
      </c>
      <c r="D505" s="6">
        <v>4.2568999999999999</v>
      </c>
      <c r="E505" s="6">
        <v>3330</v>
      </c>
      <c r="F505" s="6">
        <v>3330</v>
      </c>
      <c r="G505" s="6" t="s">
        <v>871</v>
      </c>
      <c r="H505" s="52" t="s">
        <v>987</v>
      </c>
      <c r="I505" s="48"/>
    </row>
    <row r="506" spans="2:9" x14ac:dyDescent="0.35">
      <c r="B506" s="6" t="s">
        <v>722</v>
      </c>
      <c r="C506" s="52">
        <v>23</v>
      </c>
      <c r="D506" s="6">
        <v>4.2568999999999999</v>
      </c>
      <c r="E506" s="6">
        <v>20</v>
      </c>
      <c r="F506" s="6">
        <v>20</v>
      </c>
      <c r="G506" s="6" t="s">
        <v>871</v>
      </c>
      <c r="H506" s="52">
        <v>9800</v>
      </c>
      <c r="I506" s="48"/>
    </row>
    <row r="507" spans="2:9" x14ac:dyDescent="0.35">
      <c r="B507" s="6" t="s">
        <v>722</v>
      </c>
      <c r="C507" s="52">
        <v>23</v>
      </c>
      <c r="D507" s="6">
        <v>4.2568999999999999</v>
      </c>
      <c r="E507" s="6">
        <v>54</v>
      </c>
      <c r="F507" s="6">
        <v>54</v>
      </c>
      <c r="G507" s="6" t="s">
        <v>871</v>
      </c>
      <c r="H507" s="52">
        <v>9700</v>
      </c>
      <c r="I507" s="48"/>
    </row>
    <row r="508" spans="2:9" x14ac:dyDescent="0.35">
      <c r="B508" s="6" t="s">
        <v>722</v>
      </c>
      <c r="C508" s="52">
        <v>23</v>
      </c>
      <c r="D508" s="6">
        <v>4.2568999999999999</v>
      </c>
      <c r="E508" s="6">
        <v>54</v>
      </c>
      <c r="F508" s="6">
        <v>54</v>
      </c>
      <c r="G508" s="6" t="s">
        <v>871</v>
      </c>
      <c r="H508" s="52">
        <v>9600</v>
      </c>
      <c r="I508" s="48"/>
    </row>
    <row r="509" spans="2:9" x14ac:dyDescent="0.35">
      <c r="B509" s="6" t="s">
        <v>679</v>
      </c>
      <c r="C509" s="52">
        <v>23</v>
      </c>
      <c r="D509" s="6">
        <v>4.2568999999999999</v>
      </c>
      <c r="E509" s="6"/>
      <c r="F509" s="6">
        <v>1719.9</v>
      </c>
      <c r="G509" s="6" t="s">
        <v>872</v>
      </c>
      <c r="H509" s="52" t="s">
        <v>988</v>
      </c>
      <c r="I509" s="48"/>
    </row>
    <row r="510" spans="2:9" x14ac:dyDescent="0.35">
      <c r="B510" s="6" t="s">
        <v>679</v>
      </c>
      <c r="C510" s="52">
        <v>23</v>
      </c>
      <c r="D510" s="6">
        <v>4.2568999999999999</v>
      </c>
      <c r="E510" s="6">
        <v>1531.97</v>
      </c>
      <c r="F510" s="6">
        <v>1531.97</v>
      </c>
      <c r="G510" s="6" t="s">
        <v>873</v>
      </c>
      <c r="H510" s="52" t="s">
        <v>975</v>
      </c>
      <c r="I510" s="48"/>
    </row>
    <row r="511" spans="2:9" x14ac:dyDescent="0.35">
      <c r="B511" s="6" t="s">
        <v>679</v>
      </c>
      <c r="C511" s="52">
        <v>23</v>
      </c>
      <c r="D511" s="6">
        <v>4.2568999999999999</v>
      </c>
      <c r="E511" s="6">
        <v>631.65</v>
      </c>
      <c r="F511" s="6">
        <v>631.65</v>
      </c>
      <c r="G511" s="6" t="s">
        <v>874</v>
      </c>
      <c r="H511" s="52">
        <v>137026</v>
      </c>
      <c r="I511" s="48"/>
    </row>
    <row r="512" spans="2:9" x14ac:dyDescent="0.35">
      <c r="B512" s="6" t="s">
        <v>722</v>
      </c>
      <c r="C512" s="52">
        <v>23</v>
      </c>
      <c r="D512" s="6">
        <v>4.2568999999999999</v>
      </c>
      <c r="E512" s="6">
        <v>15</v>
      </c>
      <c r="F512" s="6">
        <v>15</v>
      </c>
      <c r="G512" s="6" t="s">
        <v>874</v>
      </c>
      <c r="H512" s="52">
        <v>9800</v>
      </c>
      <c r="I512" s="48"/>
    </row>
    <row r="513" spans="2:9" x14ac:dyDescent="0.35">
      <c r="B513" s="6" t="s">
        <v>679</v>
      </c>
      <c r="C513" s="52">
        <v>23</v>
      </c>
      <c r="D513" s="6">
        <v>4.2568999999999999</v>
      </c>
      <c r="E513" s="6">
        <v>631.65</v>
      </c>
      <c r="F513" s="6">
        <v>631.65</v>
      </c>
      <c r="G513" s="6" t="s">
        <v>875</v>
      </c>
      <c r="H513" s="52">
        <v>137026</v>
      </c>
      <c r="I513" s="48"/>
    </row>
    <row r="514" spans="2:9" x14ac:dyDescent="0.35">
      <c r="B514" s="6" t="s">
        <v>679</v>
      </c>
      <c r="C514" s="52">
        <v>23</v>
      </c>
      <c r="D514" s="6">
        <v>4.2568999999999999</v>
      </c>
      <c r="E514" s="6">
        <v>414.6</v>
      </c>
      <c r="F514" s="6">
        <v>414.6</v>
      </c>
      <c r="G514" s="6" t="s">
        <v>876</v>
      </c>
      <c r="H514" s="52" t="s">
        <v>989</v>
      </c>
      <c r="I514" s="48"/>
    </row>
    <row r="515" spans="2:9" x14ac:dyDescent="0.35">
      <c r="B515" s="6" t="s">
        <v>679</v>
      </c>
      <c r="C515" s="52">
        <v>23</v>
      </c>
      <c r="D515" s="6">
        <v>4.2568999999999999</v>
      </c>
      <c r="E515" s="6">
        <v>497.52</v>
      </c>
      <c r="F515" s="6">
        <v>497.52</v>
      </c>
      <c r="G515" s="6" t="s">
        <v>877</v>
      </c>
      <c r="H515" s="52" t="s">
        <v>990</v>
      </c>
      <c r="I515" s="48"/>
    </row>
    <row r="516" spans="2:9" x14ac:dyDescent="0.35">
      <c r="B516" s="6" t="s">
        <v>679</v>
      </c>
      <c r="C516" s="52">
        <v>23</v>
      </c>
      <c r="D516" s="6">
        <v>4.2568999999999999</v>
      </c>
      <c r="E516" s="6">
        <v>484.12</v>
      </c>
      <c r="F516" s="6">
        <v>484.12</v>
      </c>
      <c r="G516" s="6" t="s">
        <v>878</v>
      </c>
      <c r="H516" s="52" t="s">
        <v>991</v>
      </c>
      <c r="I516" s="48"/>
    </row>
    <row r="517" spans="2:9" x14ac:dyDescent="0.35">
      <c r="B517" s="6" t="s">
        <v>722</v>
      </c>
      <c r="C517" s="52">
        <v>23</v>
      </c>
      <c r="D517" s="6">
        <v>4.2568999999999999</v>
      </c>
      <c r="E517" s="6">
        <v>10</v>
      </c>
      <c r="F517" s="6">
        <v>10</v>
      </c>
      <c r="G517" s="6" t="s">
        <v>876</v>
      </c>
      <c r="H517" s="52">
        <v>9800</v>
      </c>
      <c r="I517" s="48"/>
    </row>
    <row r="518" spans="2:9" x14ac:dyDescent="0.35">
      <c r="B518" s="6" t="s">
        <v>722</v>
      </c>
      <c r="C518" s="52">
        <v>23</v>
      </c>
      <c r="D518" s="6">
        <v>4.2568999999999999</v>
      </c>
      <c r="E518" s="6">
        <v>9</v>
      </c>
      <c r="F518" s="6">
        <v>9</v>
      </c>
      <c r="G518" s="6" t="s">
        <v>876</v>
      </c>
      <c r="H518" s="52">
        <v>9700</v>
      </c>
      <c r="I518" s="48"/>
    </row>
    <row r="519" spans="2:9" x14ac:dyDescent="0.35">
      <c r="B519" s="6" t="s">
        <v>722</v>
      </c>
      <c r="C519" s="52">
        <v>23</v>
      </c>
      <c r="D519" s="6">
        <v>4.2568999999999999</v>
      </c>
      <c r="E519" s="6">
        <v>54</v>
      </c>
      <c r="F519" s="6">
        <v>54</v>
      </c>
      <c r="G519" s="6" t="s">
        <v>876</v>
      </c>
      <c r="H519" s="52">
        <v>9600</v>
      </c>
      <c r="I519" s="48"/>
    </row>
    <row r="520" spans="2:9" x14ac:dyDescent="0.35">
      <c r="B520" s="6" t="s">
        <v>692</v>
      </c>
      <c r="C520" s="52">
        <v>23</v>
      </c>
      <c r="D520" s="6">
        <v>4.2568999999999999</v>
      </c>
      <c r="E520" s="6">
        <v>22</v>
      </c>
      <c r="F520" s="6">
        <v>22</v>
      </c>
      <c r="G520" s="6" t="s">
        <v>879</v>
      </c>
      <c r="H520" s="52" t="s">
        <v>992</v>
      </c>
      <c r="I520" s="48"/>
    </row>
    <row r="521" spans="2:9" x14ac:dyDescent="0.35">
      <c r="B521" s="6" t="s">
        <v>692</v>
      </c>
      <c r="C521" s="52">
        <v>23</v>
      </c>
      <c r="D521" s="6">
        <v>4.2568999999999999</v>
      </c>
      <c r="E521" s="6">
        <v>8</v>
      </c>
      <c r="F521" s="6">
        <v>8</v>
      </c>
      <c r="G521" s="6" t="s">
        <v>879</v>
      </c>
      <c r="H521" s="52" t="s">
        <v>993</v>
      </c>
      <c r="I521" s="48"/>
    </row>
    <row r="522" spans="2:9" x14ac:dyDescent="0.35">
      <c r="B522" s="6" t="s">
        <v>692</v>
      </c>
      <c r="C522" s="52">
        <v>23</v>
      </c>
      <c r="D522" s="6">
        <v>4.2568999999999999</v>
      </c>
      <c r="E522" s="6">
        <v>8</v>
      </c>
      <c r="F522" s="6">
        <v>8</v>
      </c>
      <c r="G522" s="6" t="s">
        <v>879</v>
      </c>
      <c r="H522" s="52" t="s">
        <v>994</v>
      </c>
      <c r="I522" s="48"/>
    </row>
    <row r="523" spans="2:9" x14ac:dyDescent="0.35">
      <c r="B523" s="6" t="s">
        <v>679</v>
      </c>
      <c r="C523" s="52">
        <v>23</v>
      </c>
      <c r="D523" s="6">
        <v>4.2568999999999999</v>
      </c>
      <c r="E523" s="6">
        <v>576</v>
      </c>
      <c r="F523" s="6">
        <v>576</v>
      </c>
      <c r="G523" s="6" t="s">
        <v>880</v>
      </c>
      <c r="H523" s="52" t="s">
        <v>995</v>
      </c>
      <c r="I523" s="48"/>
    </row>
    <row r="524" spans="2:9" x14ac:dyDescent="0.35">
      <c r="B524" s="6" t="s">
        <v>679</v>
      </c>
      <c r="C524" s="52">
        <v>23</v>
      </c>
      <c r="D524" s="6">
        <v>4.2568999999999999</v>
      </c>
      <c r="E524" s="6">
        <v>359.4</v>
      </c>
      <c r="F524" s="6">
        <v>359.4</v>
      </c>
      <c r="G524" s="6" t="s">
        <v>881</v>
      </c>
      <c r="H524" s="52" t="s">
        <v>996</v>
      </c>
      <c r="I524" s="48"/>
    </row>
    <row r="525" spans="2:9" x14ac:dyDescent="0.35">
      <c r="B525" s="6" t="s">
        <v>679</v>
      </c>
      <c r="C525" s="52">
        <v>23</v>
      </c>
      <c r="D525" s="6">
        <v>4.2568999999999999</v>
      </c>
      <c r="E525" s="6">
        <v>534.4</v>
      </c>
      <c r="F525" s="6">
        <v>534.4</v>
      </c>
      <c r="G525" s="6" t="s">
        <v>882</v>
      </c>
      <c r="H525" s="52" t="s">
        <v>959</v>
      </c>
      <c r="I525" s="48"/>
    </row>
    <row r="526" spans="2:9" x14ac:dyDescent="0.35">
      <c r="B526" s="6" t="s">
        <v>679</v>
      </c>
      <c r="C526" s="52">
        <v>23</v>
      </c>
      <c r="D526" s="6">
        <v>4.2568999999999999</v>
      </c>
      <c r="E526" s="6">
        <v>550</v>
      </c>
      <c r="F526" s="6">
        <v>550</v>
      </c>
      <c r="G526" s="6" t="s">
        <v>883</v>
      </c>
      <c r="H526" s="52">
        <v>52133025</v>
      </c>
      <c r="I526" s="48"/>
    </row>
    <row r="527" spans="2:9" x14ac:dyDescent="0.35">
      <c r="B527" s="6" t="s">
        <v>722</v>
      </c>
      <c r="C527" s="52">
        <v>23</v>
      </c>
      <c r="D527" s="6">
        <v>4.2568999999999999</v>
      </c>
      <c r="E527" s="6">
        <v>10</v>
      </c>
      <c r="F527" s="6">
        <v>10</v>
      </c>
      <c r="G527" s="6" t="s">
        <v>883</v>
      </c>
      <c r="H527" s="52">
        <v>9800</v>
      </c>
      <c r="I527" s="48"/>
    </row>
    <row r="528" spans="2:9" x14ac:dyDescent="0.35">
      <c r="B528" s="6" t="s">
        <v>722</v>
      </c>
      <c r="C528" s="52">
        <v>23</v>
      </c>
      <c r="D528" s="6">
        <v>4.2568999999999999</v>
      </c>
      <c r="E528" s="6">
        <v>9</v>
      </c>
      <c r="F528" s="6">
        <v>9</v>
      </c>
      <c r="G528" s="6" t="s">
        <v>883</v>
      </c>
      <c r="H528" s="52">
        <v>9700</v>
      </c>
      <c r="I528" s="48"/>
    </row>
    <row r="529" spans="2:9" x14ac:dyDescent="0.35">
      <c r="B529" s="6" t="s">
        <v>722</v>
      </c>
      <c r="C529" s="52">
        <v>23</v>
      </c>
      <c r="D529" s="6">
        <v>4.2568999999999999</v>
      </c>
      <c r="E529" s="6">
        <v>18</v>
      </c>
      <c r="F529" s="6">
        <v>18</v>
      </c>
      <c r="G529" s="6" t="s">
        <v>883</v>
      </c>
      <c r="H529" s="52">
        <v>9600</v>
      </c>
      <c r="I529" s="48"/>
    </row>
    <row r="530" spans="2:9" x14ac:dyDescent="0.35">
      <c r="B530" s="6" t="s">
        <v>706</v>
      </c>
      <c r="C530" s="52">
        <v>23</v>
      </c>
      <c r="D530" s="6">
        <v>4.2568999999999999</v>
      </c>
      <c r="E530" s="6">
        <v>4241.3999999999996</v>
      </c>
      <c r="F530" s="6">
        <v>4241.3999999999996</v>
      </c>
      <c r="G530" s="6" t="s">
        <v>884</v>
      </c>
      <c r="H530" s="52" t="s">
        <v>885</v>
      </c>
      <c r="I530" s="48"/>
    </row>
    <row r="531" spans="2:9" x14ac:dyDescent="0.35">
      <c r="B531" s="6" t="s">
        <v>706</v>
      </c>
      <c r="C531" s="52">
        <v>23</v>
      </c>
      <c r="D531" s="6">
        <v>4.2568999999999999</v>
      </c>
      <c r="E531" s="6">
        <v>415.5</v>
      </c>
      <c r="F531" s="6">
        <v>415.5</v>
      </c>
      <c r="G531" s="6" t="s">
        <v>886</v>
      </c>
      <c r="H531" s="52" t="s">
        <v>887</v>
      </c>
      <c r="I531" s="48"/>
    </row>
    <row r="532" spans="2:9" x14ac:dyDescent="0.35">
      <c r="B532" s="6" t="s">
        <v>679</v>
      </c>
      <c r="C532" s="52">
        <v>23</v>
      </c>
      <c r="D532" s="6">
        <v>4.2568999999999999</v>
      </c>
      <c r="E532" s="6">
        <v>492</v>
      </c>
      <c r="F532" s="6">
        <v>492</v>
      </c>
      <c r="G532" s="6" t="s">
        <v>888</v>
      </c>
      <c r="H532" s="52" t="s">
        <v>997</v>
      </c>
      <c r="I532" s="48"/>
    </row>
    <row r="533" spans="2:9" x14ac:dyDescent="0.35">
      <c r="B533" s="6" t="s">
        <v>722</v>
      </c>
      <c r="C533" s="52">
        <v>23</v>
      </c>
      <c r="D533" s="6">
        <v>4.2568999999999999</v>
      </c>
      <c r="E533" s="6">
        <v>10</v>
      </c>
      <c r="F533" s="6">
        <v>10</v>
      </c>
      <c r="G533" s="6" t="s">
        <v>888</v>
      </c>
      <c r="H533" s="52">
        <v>9800</v>
      </c>
      <c r="I533" s="48"/>
    </row>
    <row r="534" spans="2:9" x14ac:dyDescent="0.35">
      <c r="B534" s="6" t="s">
        <v>722</v>
      </c>
      <c r="C534" s="52">
        <v>23</v>
      </c>
      <c r="D534" s="6">
        <v>4.2568999999999999</v>
      </c>
      <c r="E534" s="6">
        <v>9</v>
      </c>
      <c r="F534" s="6">
        <v>9</v>
      </c>
      <c r="G534" s="6" t="s">
        <v>888</v>
      </c>
      <c r="H534" s="52">
        <v>9700</v>
      </c>
      <c r="I534" s="48"/>
    </row>
    <row r="535" spans="2:9" x14ac:dyDescent="0.35">
      <c r="B535" s="6" t="s">
        <v>722</v>
      </c>
      <c r="C535" s="52">
        <v>23</v>
      </c>
      <c r="D535" s="6">
        <v>4.2568999999999999</v>
      </c>
      <c r="E535" s="6">
        <v>72</v>
      </c>
      <c r="F535" s="6">
        <v>72</v>
      </c>
      <c r="G535" s="6" t="s">
        <v>888</v>
      </c>
      <c r="H535" s="52">
        <v>9600</v>
      </c>
      <c r="I535" s="48"/>
    </row>
    <row r="536" spans="2:9" x14ac:dyDescent="0.35">
      <c r="B536" s="6" t="s">
        <v>706</v>
      </c>
      <c r="C536" s="52">
        <v>23</v>
      </c>
      <c r="D536" s="6">
        <v>4.2568999999999999</v>
      </c>
      <c r="E536" s="6">
        <v>1274</v>
      </c>
      <c r="F536" s="6">
        <v>1274</v>
      </c>
      <c r="G536" s="6" t="s">
        <v>723</v>
      </c>
      <c r="H536" s="52" t="s">
        <v>889</v>
      </c>
      <c r="I536" s="48"/>
    </row>
    <row r="537" spans="2:9" x14ac:dyDescent="0.35">
      <c r="B537" s="6" t="s">
        <v>706</v>
      </c>
      <c r="C537" s="52">
        <v>23</v>
      </c>
      <c r="D537" s="6">
        <v>4.2568999999999999</v>
      </c>
      <c r="E537" s="6">
        <v>190</v>
      </c>
      <c r="F537" s="6">
        <v>190</v>
      </c>
      <c r="G537" s="6" t="s">
        <v>723</v>
      </c>
      <c r="H537" s="52" t="s">
        <v>890</v>
      </c>
      <c r="I537" s="48"/>
    </row>
    <row r="538" spans="2:9" x14ac:dyDescent="0.35">
      <c r="B538" s="6" t="s">
        <v>706</v>
      </c>
      <c r="C538" s="52">
        <v>23</v>
      </c>
      <c r="D538" s="6">
        <v>4.2568999999999999</v>
      </c>
      <c r="E538" s="6">
        <v>1911</v>
      </c>
      <c r="F538" s="6">
        <v>1911</v>
      </c>
      <c r="G538" s="6" t="s">
        <v>891</v>
      </c>
      <c r="H538" s="52" t="s">
        <v>889</v>
      </c>
      <c r="I538" s="48"/>
    </row>
    <row r="539" spans="2:9" x14ac:dyDescent="0.35">
      <c r="B539" s="6" t="s">
        <v>679</v>
      </c>
      <c r="C539" s="52">
        <v>23</v>
      </c>
      <c r="D539" s="6">
        <v>4.2568999999999999</v>
      </c>
      <c r="E539" s="6">
        <v>1404</v>
      </c>
      <c r="F539" s="6">
        <v>1404</v>
      </c>
      <c r="G539" s="6" t="s">
        <v>892</v>
      </c>
      <c r="H539" s="52">
        <v>51192370</v>
      </c>
      <c r="I539" s="48"/>
    </row>
    <row r="540" spans="2:9" x14ac:dyDescent="0.35">
      <c r="B540" s="6" t="s">
        <v>722</v>
      </c>
      <c r="C540" s="52">
        <v>23</v>
      </c>
      <c r="D540" s="6">
        <v>4.2568999999999999</v>
      </c>
      <c r="E540" s="6">
        <v>10</v>
      </c>
      <c r="F540" s="6">
        <v>10</v>
      </c>
      <c r="G540" s="6" t="s">
        <v>892</v>
      </c>
      <c r="H540" s="52">
        <v>9800</v>
      </c>
      <c r="I540" s="48"/>
    </row>
    <row r="541" spans="2:9" x14ac:dyDescent="0.35">
      <c r="B541" s="6" t="s">
        <v>722</v>
      </c>
      <c r="C541" s="52">
        <v>23</v>
      </c>
      <c r="D541" s="6">
        <v>4.2568999999999999</v>
      </c>
      <c r="E541" s="6">
        <v>9</v>
      </c>
      <c r="F541" s="6">
        <v>9</v>
      </c>
      <c r="G541" s="6" t="s">
        <v>892</v>
      </c>
      <c r="H541" s="52">
        <v>9700</v>
      </c>
      <c r="I541" s="48"/>
    </row>
    <row r="542" spans="2:9" x14ac:dyDescent="0.35">
      <c r="B542" s="6" t="s">
        <v>722</v>
      </c>
      <c r="C542" s="52">
        <v>23</v>
      </c>
      <c r="D542" s="6">
        <v>4.2568999999999999</v>
      </c>
      <c r="E542" s="6">
        <v>45</v>
      </c>
      <c r="F542" s="6">
        <v>45</v>
      </c>
      <c r="G542" s="6" t="s">
        <v>892</v>
      </c>
      <c r="H542" s="52">
        <v>9600</v>
      </c>
      <c r="I542" s="48"/>
    </row>
    <row r="543" spans="2:9" x14ac:dyDescent="0.35">
      <c r="B543" s="6" t="s">
        <v>838</v>
      </c>
      <c r="C543" s="52">
        <v>23</v>
      </c>
      <c r="D543" s="6">
        <v>4.2568999999999999</v>
      </c>
      <c r="E543" s="6">
        <v>45.42</v>
      </c>
      <c r="F543" s="6">
        <v>45.42</v>
      </c>
      <c r="G543" s="6" t="s">
        <v>839</v>
      </c>
      <c r="H543" s="52" t="s">
        <v>840</v>
      </c>
      <c r="I543" s="48"/>
    </row>
    <row r="544" spans="2:9" x14ac:dyDescent="0.35">
      <c r="B544" s="6" t="s">
        <v>679</v>
      </c>
      <c r="C544" s="52">
        <v>23</v>
      </c>
      <c r="D544" s="6">
        <v>4.2568999999999999</v>
      </c>
      <c r="E544" s="6">
        <v>878.27</v>
      </c>
      <c r="F544" s="6">
        <v>878.27</v>
      </c>
      <c r="G544" s="6" t="s">
        <v>778</v>
      </c>
      <c r="H544" s="52" t="s">
        <v>931</v>
      </c>
      <c r="I544" s="48"/>
    </row>
    <row r="545" spans="2:9" x14ac:dyDescent="0.35">
      <c r="B545" s="6" t="s">
        <v>679</v>
      </c>
      <c r="C545" s="52">
        <v>23</v>
      </c>
      <c r="D545" s="6">
        <v>4.2568999999999999</v>
      </c>
      <c r="E545" s="6">
        <v>877</v>
      </c>
      <c r="F545" s="6">
        <v>877</v>
      </c>
      <c r="G545" s="6" t="s">
        <v>893</v>
      </c>
      <c r="H545" s="52" t="s">
        <v>947</v>
      </c>
      <c r="I545" s="48"/>
    </row>
    <row r="546" spans="2:9" x14ac:dyDescent="0.35">
      <c r="B546" s="6" t="s">
        <v>679</v>
      </c>
      <c r="C546" s="52">
        <v>23</v>
      </c>
      <c r="D546" s="6">
        <v>4.2568999999999999</v>
      </c>
      <c r="E546" s="6">
        <v>90.6</v>
      </c>
      <c r="F546" s="6">
        <v>90.6</v>
      </c>
      <c r="G546" s="6" t="s">
        <v>894</v>
      </c>
      <c r="H546" s="52">
        <v>30136003</v>
      </c>
      <c r="I546" s="48"/>
    </row>
    <row r="547" spans="2:9" x14ac:dyDescent="0.35">
      <c r="B547" s="6" t="s">
        <v>679</v>
      </c>
      <c r="C547" s="52">
        <v>23</v>
      </c>
      <c r="D547" s="6">
        <v>4.2568999999999999</v>
      </c>
      <c r="E547" s="6">
        <v>59.5</v>
      </c>
      <c r="F547" s="6">
        <v>59.5</v>
      </c>
      <c r="G547" s="6" t="s">
        <v>895</v>
      </c>
      <c r="H547" s="52">
        <v>51192005</v>
      </c>
      <c r="I547" s="48"/>
    </row>
    <row r="548" spans="2:9" x14ac:dyDescent="0.35">
      <c r="B548" s="6" t="s">
        <v>679</v>
      </c>
      <c r="C548" s="52">
        <v>23</v>
      </c>
      <c r="D548" s="6">
        <v>4.2568999999999999</v>
      </c>
      <c r="E548" s="6">
        <v>152.4</v>
      </c>
      <c r="F548" s="6">
        <v>152.4</v>
      </c>
      <c r="G548" s="6" t="s">
        <v>896</v>
      </c>
      <c r="H548" s="52">
        <v>420100</v>
      </c>
      <c r="I548" s="48"/>
    </row>
    <row r="549" spans="2:9" x14ac:dyDescent="0.35">
      <c r="B549" s="6" t="s">
        <v>679</v>
      </c>
      <c r="C549" s="52">
        <v>23</v>
      </c>
      <c r="D549" s="6">
        <v>4.2568999999999999</v>
      </c>
      <c r="E549" s="6">
        <v>362.9</v>
      </c>
      <c r="F549" s="6">
        <v>362.9</v>
      </c>
      <c r="G549" s="6" t="s">
        <v>897</v>
      </c>
      <c r="H549" s="52">
        <v>30136030</v>
      </c>
      <c r="I549" s="48"/>
    </row>
    <row r="550" spans="2:9" x14ac:dyDescent="0.35">
      <c r="B550" s="6" t="s">
        <v>679</v>
      </c>
      <c r="C550" s="52">
        <v>23</v>
      </c>
      <c r="D550" s="6">
        <v>4.2568999999999999</v>
      </c>
      <c r="E550" s="6">
        <v>1816</v>
      </c>
      <c r="F550" s="6">
        <v>1816</v>
      </c>
      <c r="G550" s="6" t="s">
        <v>898</v>
      </c>
      <c r="H550" s="52">
        <v>1509</v>
      </c>
      <c r="I550" s="48"/>
    </row>
    <row r="551" spans="2:9" x14ac:dyDescent="0.35">
      <c r="B551" s="6" t="s">
        <v>679</v>
      </c>
      <c r="C551" s="52">
        <v>23</v>
      </c>
      <c r="D551" s="6">
        <v>4.2568999999999999</v>
      </c>
      <c r="E551" s="6">
        <v>2.76</v>
      </c>
      <c r="F551" s="6">
        <v>2.76</v>
      </c>
      <c r="G551" s="6" t="s">
        <v>898</v>
      </c>
      <c r="H551" s="52">
        <v>591502</v>
      </c>
      <c r="I551" s="48"/>
    </row>
    <row r="552" spans="2:9" x14ac:dyDescent="0.35">
      <c r="B552" s="6" t="s">
        <v>679</v>
      </c>
      <c r="C552" s="52">
        <v>23</v>
      </c>
      <c r="D552" s="6">
        <v>4.2568999999999999</v>
      </c>
      <c r="E552" s="6">
        <v>1524.6</v>
      </c>
      <c r="F552" s="6">
        <v>1524.6</v>
      </c>
      <c r="G552" s="6" t="s">
        <v>899</v>
      </c>
      <c r="H552" s="52" t="s">
        <v>998</v>
      </c>
      <c r="I552" s="48"/>
    </row>
    <row r="553" spans="2:9" x14ac:dyDescent="0.35">
      <c r="B553" s="6" t="s">
        <v>679</v>
      </c>
      <c r="C553" s="52">
        <v>23</v>
      </c>
      <c r="D553" s="6">
        <v>4.2568999999999999</v>
      </c>
      <c r="E553" s="6">
        <v>4968</v>
      </c>
      <c r="F553" s="6">
        <v>6110.64</v>
      </c>
      <c r="G553" s="6" t="s">
        <v>900</v>
      </c>
      <c r="H553" s="52" t="s">
        <v>698</v>
      </c>
      <c r="I553" s="48"/>
    </row>
    <row r="554" spans="2:9" x14ac:dyDescent="0.35">
      <c r="B554" s="6" t="s">
        <v>679</v>
      </c>
      <c r="C554" s="52">
        <v>23</v>
      </c>
      <c r="D554" s="6">
        <v>4.2568999999999999</v>
      </c>
      <c r="E554" s="6">
        <v>376</v>
      </c>
      <c r="F554" s="6">
        <v>462.48</v>
      </c>
      <c r="G554" s="6" t="s">
        <v>900</v>
      </c>
      <c r="H554" s="52">
        <v>137421</v>
      </c>
      <c r="I554" s="48"/>
    </row>
    <row r="555" spans="2:9" x14ac:dyDescent="0.35">
      <c r="B555" s="6" t="s">
        <v>679</v>
      </c>
      <c r="C555" s="52">
        <v>23</v>
      </c>
      <c r="D555" s="6">
        <v>4.2568999999999999</v>
      </c>
      <c r="E555" s="6">
        <v>179</v>
      </c>
      <c r="F555" s="6">
        <v>220.17</v>
      </c>
      <c r="G555" s="6" t="s">
        <v>900</v>
      </c>
      <c r="H555" s="52">
        <v>137005</v>
      </c>
      <c r="I555" s="48"/>
    </row>
    <row r="556" spans="2:9" x14ac:dyDescent="0.35">
      <c r="B556" s="6" t="s">
        <v>679</v>
      </c>
      <c r="C556" s="52">
        <v>23</v>
      </c>
      <c r="D556" s="6">
        <v>4.2568999999999999</v>
      </c>
      <c r="E556" s="6">
        <v>7</v>
      </c>
      <c r="F556" s="6">
        <v>8.61</v>
      </c>
      <c r="G556" s="6" t="s">
        <v>900</v>
      </c>
      <c r="H556" s="52">
        <v>137055</v>
      </c>
      <c r="I556" s="48"/>
    </row>
    <row r="557" spans="2:9" x14ac:dyDescent="0.35">
      <c r="B557" s="6" t="s">
        <v>679</v>
      </c>
      <c r="C557" s="52">
        <v>23</v>
      </c>
      <c r="D557" s="6">
        <v>4.2568999999999999</v>
      </c>
      <c r="E557" s="6">
        <v>52</v>
      </c>
      <c r="F557" s="6">
        <v>63.96</v>
      </c>
      <c r="G557" s="6" t="s">
        <v>900</v>
      </c>
      <c r="H557" s="52">
        <v>51137113</v>
      </c>
      <c r="I557" s="48"/>
    </row>
    <row r="558" spans="2:9" x14ac:dyDescent="0.35">
      <c r="B558" s="6" t="s">
        <v>679</v>
      </c>
      <c r="C558" s="52">
        <v>23</v>
      </c>
      <c r="D558" s="6">
        <v>4.2568999999999999</v>
      </c>
      <c r="E558" s="6">
        <v>40</v>
      </c>
      <c r="F558" s="6">
        <v>49.2</v>
      </c>
      <c r="G558" s="6" t="s">
        <v>900</v>
      </c>
      <c r="H558" s="52">
        <v>137070</v>
      </c>
      <c r="I558" s="48"/>
    </row>
    <row r="559" spans="2:9" x14ac:dyDescent="0.35">
      <c r="B559" s="6" t="s">
        <v>679</v>
      </c>
      <c r="C559" s="52">
        <v>23</v>
      </c>
      <c r="D559" s="6">
        <v>4.2568999999999999</v>
      </c>
      <c r="E559" s="6">
        <v>179</v>
      </c>
      <c r="F559" s="6">
        <v>220.17</v>
      </c>
      <c r="G559" s="6" t="s">
        <v>901</v>
      </c>
      <c r="H559" s="52">
        <v>137005</v>
      </c>
      <c r="I559" s="48"/>
    </row>
    <row r="560" spans="2:9" x14ac:dyDescent="0.35">
      <c r="B560" s="6" t="s">
        <v>679</v>
      </c>
      <c r="C560" s="52">
        <v>23</v>
      </c>
      <c r="D560" s="6">
        <v>4.2568999999999999</v>
      </c>
      <c r="E560" s="6">
        <v>443</v>
      </c>
      <c r="F560" s="6">
        <v>544.89</v>
      </c>
      <c r="G560" s="6" t="s">
        <v>901</v>
      </c>
      <c r="H560" s="52">
        <v>137431</v>
      </c>
      <c r="I560" s="48"/>
    </row>
    <row r="561" spans="2:9" x14ac:dyDescent="0.35">
      <c r="B561" s="6" t="s">
        <v>679</v>
      </c>
      <c r="C561" s="52">
        <v>23</v>
      </c>
      <c r="D561" s="6">
        <v>4.2568999999999999</v>
      </c>
      <c r="E561" s="6">
        <v>2471</v>
      </c>
      <c r="F561" s="6">
        <v>3039.33</v>
      </c>
      <c r="G561" s="6" t="s">
        <v>901</v>
      </c>
      <c r="H561" s="52" t="s">
        <v>698</v>
      </c>
      <c r="I561" s="48"/>
    </row>
    <row r="562" spans="2:9" x14ac:dyDescent="0.35">
      <c r="B562" s="6" t="s">
        <v>679</v>
      </c>
      <c r="C562" s="52">
        <v>23</v>
      </c>
      <c r="D562" s="6">
        <v>4.2568999999999999</v>
      </c>
      <c r="E562" s="6">
        <v>2483</v>
      </c>
      <c r="F562" s="6">
        <v>3054.09</v>
      </c>
      <c r="G562" s="6" t="s">
        <v>901</v>
      </c>
      <c r="H562" s="52" t="s">
        <v>698</v>
      </c>
      <c r="I562" s="48"/>
    </row>
    <row r="563" spans="2:9" x14ac:dyDescent="0.35">
      <c r="B563" s="6" t="s">
        <v>679</v>
      </c>
      <c r="C563" s="52">
        <v>23</v>
      </c>
      <c r="D563" s="6">
        <v>4.2568999999999999</v>
      </c>
      <c r="E563" s="6">
        <v>1653</v>
      </c>
      <c r="F563" s="6">
        <v>2033.19</v>
      </c>
      <c r="G563" s="6" t="s">
        <v>901</v>
      </c>
      <c r="H563" s="52" t="s">
        <v>698</v>
      </c>
      <c r="I563" s="48"/>
    </row>
    <row r="564" spans="2:9" x14ac:dyDescent="0.35">
      <c r="B564" s="6" t="s">
        <v>679</v>
      </c>
      <c r="C564" s="52">
        <v>23</v>
      </c>
      <c r="D564" s="6">
        <v>4.2568999999999999</v>
      </c>
      <c r="E564" s="6">
        <v>14</v>
      </c>
      <c r="F564" s="6">
        <v>17.22</v>
      </c>
      <c r="G564" s="6" t="s">
        <v>901</v>
      </c>
      <c r="H564" s="52">
        <v>137055</v>
      </c>
      <c r="I564" s="48"/>
    </row>
    <row r="565" spans="2:9" x14ac:dyDescent="0.35">
      <c r="B565" s="6" t="s">
        <v>679</v>
      </c>
      <c r="C565" s="52">
        <v>23</v>
      </c>
      <c r="D565" s="6">
        <v>4.2568999999999999</v>
      </c>
      <c r="E565" s="6">
        <v>117</v>
      </c>
      <c r="F565" s="6">
        <v>143.91</v>
      </c>
      <c r="G565" s="6" t="s">
        <v>901</v>
      </c>
      <c r="H565" s="52">
        <v>51137113</v>
      </c>
      <c r="I565" s="48"/>
    </row>
    <row r="566" spans="2:9" x14ac:dyDescent="0.35">
      <c r="B566" s="6" t="s">
        <v>679</v>
      </c>
      <c r="C566" s="52">
        <v>23</v>
      </c>
      <c r="D566" s="6">
        <v>4.2568999999999999</v>
      </c>
      <c r="E566" s="6">
        <v>45</v>
      </c>
      <c r="F566" s="6">
        <v>55.35</v>
      </c>
      <c r="G566" s="6" t="s">
        <v>901</v>
      </c>
      <c r="H566" s="52">
        <v>137088</v>
      </c>
      <c r="I566" s="48"/>
    </row>
    <row r="567" spans="2:9" x14ac:dyDescent="0.35">
      <c r="B567" s="6" t="s">
        <v>679</v>
      </c>
      <c r="C567" s="52">
        <v>23</v>
      </c>
      <c r="D567" s="6">
        <v>4.2568999999999999</v>
      </c>
      <c r="E567" s="6">
        <v>13892</v>
      </c>
      <c r="F567" s="6">
        <v>17087.16</v>
      </c>
      <c r="G567" s="6" t="s">
        <v>902</v>
      </c>
      <c r="H567" s="52" t="s">
        <v>736</v>
      </c>
      <c r="I567" s="48"/>
    </row>
    <row r="568" spans="2:9" x14ac:dyDescent="0.35">
      <c r="B568" s="6" t="s">
        <v>679</v>
      </c>
      <c r="C568" s="52">
        <v>23</v>
      </c>
      <c r="D568" s="6">
        <v>4.2568999999999999</v>
      </c>
      <c r="E568" s="6">
        <v>6922</v>
      </c>
      <c r="F568" s="6">
        <v>8514.06</v>
      </c>
      <c r="G568" s="6" t="s">
        <v>902</v>
      </c>
      <c r="H568" s="52" t="s">
        <v>736</v>
      </c>
      <c r="I568" s="48"/>
    </row>
    <row r="569" spans="2:9" x14ac:dyDescent="0.35">
      <c r="B569" s="6" t="s">
        <v>679</v>
      </c>
      <c r="C569" s="52">
        <v>23</v>
      </c>
      <c r="D569" s="6">
        <v>4.2568999999999999</v>
      </c>
      <c r="E569" s="6">
        <v>1854</v>
      </c>
      <c r="F569" s="6">
        <v>2280.42</v>
      </c>
      <c r="G569" s="6" t="s">
        <v>902</v>
      </c>
      <c r="H569" s="52" t="s">
        <v>736</v>
      </c>
      <c r="I569" s="48"/>
    </row>
    <row r="570" spans="2:9" x14ac:dyDescent="0.35">
      <c r="B570" s="6" t="s">
        <v>679</v>
      </c>
      <c r="C570" s="52">
        <v>23</v>
      </c>
      <c r="D570" s="6">
        <v>4.2568999999999999</v>
      </c>
      <c r="E570" s="6">
        <v>97</v>
      </c>
      <c r="F570" s="6">
        <v>119.31</v>
      </c>
      <c r="G570" s="6" t="s">
        <v>902</v>
      </c>
      <c r="H570" s="52" t="s">
        <v>961</v>
      </c>
      <c r="I570" s="48"/>
    </row>
    <row r="571" spans="2:9" x14ac:dyDescent="0.35">
      <c r="B571" s="6" t="s">
        <v>679</v>
      </c>
      <c r="C571" s="52">
        <v>23</v>
      </c>
      <c r="D571" s="6">
        <v>4.2568999999999999</v>
      </c>
      <c r="E571" s="6">
        <v>97</v>
      </c>
      <c r="F571" s="6">
        <v>119.31</v>
      </c>
      <c r="G571" s="6" t="s">
        <v>902</v>
      </c>
      <c r="H571" s="52" t="s">
        <v>962</v>
      </c>
      <c r="I571" s="48"/>
    </row>
    <row r="572" spans="2:9" x14ac:dyDescent="0.35">
      <c r="B572" s="6" t="s">
        <v>679</v>
      </c>
      <c r="C572" s="52">
        <v>23</v>
      </c>
      <c r="D572" s="6">
        <v>4.2568999999999999</v>
      </c>
      <c r="E572" s="6">
        <v>162</v>
      </c>
      <c r="F572" s="6">
        <v>199.26</v>
      </c>
      <c r="G572" s="6" t="s">
        <v>902</v>
      </c>
      <c r="H572" s="52">
        <v>136128</v>
      </c>
      <c r="I572" s="48"/>
    </row>
    <row r="573" spans="2:9" x14ac:dyDescent="0.35">
      <c r="B573" s="6" t="s">
        <v>679</v>
      </c>
      <c r="C573" s="52">
        <v>23</v>
      </c>
      <c r="D573" s="6">
        <v>4.2568999999999999</v>
      </c>
      <c r="E573" s="6">
        <v>708</v>
      </c>
      <c r="F573" s="6">
        <v>870.84</v>
      </c>
      <c r="G573" s="6" t="s">
        <v>902</v>
      </c>
      <c r="H573" s="52" t="s">
        <v>963</v>
      </c>
      <c r="I573" s="48"/>
    </row>
    <row r="574" spans="2:9" x14ac:dyDescent="0.35">
      <c r="B574" s="6" t="s">
        <v>679</v>
      </c>
      <c r="C574" s="52">
        <v>23</v>
      </c>
      <c r="D574" s="6">
        <v>4.2568999999999999</v>
      </c>
      <c r="E574" s="6">
        <v>163</v>
      </c>
      <c r="F574" s="6">
        <v>200.49</v>
      </c>
      <c r="G574" s="6" t="s">
        <v>902</v>
      </c>
      <c r="H574" s="52" t="s">
        <v>964</v>
      </c>
      <c r="I574" s="48"/>
    </row>
    <row r="575" spans="2:9" x14ac:dyDescent="0.35">
      <c r="B575" s="6" t="s">
        <v>679</v>
      </c>
      <c r="C575" s="52">
        <v>23</v>
      </c>
      <c r="D575" s="6">
        <v>4.2568999999999999</v>
      </c>
      <c r="E575" s="6">
        <v>68</v>
      </c>
      <c r="F575" s="6">
        <v>83.64</v>
      </c>
      <c r="G575" s="6" t="s">
        <v>902</v>
      </c>
      <c r="H575" s="52" t="s">
        <v>965</v>
      </c>
      <c r="I575" s="48"/>
    </row>
    <row r="576" spans="2:9" x14ac:dyDescent="0.35">
      <c r="B576" s="6" t="s">
        <v>679</v>
      </c>
      <c r="C576" s="52">
        <v>23</v>
      </c>
      <c r="D576" s="6">
        <v>4.2568999999999999</v>
      </c>
      <c r="E576" s="6">
        <v>96</v>
      </c>
      <c r="F576" s="6">
        <v>118.08</v>
      </c>
      <c r="G576" s="6" t="s">
        <v>902</v>
      </c>
      <c r="H576" s="52">
        <v>51136313</v>
      </c>
      <c r="I576" s="48"/>
    </row>
    <row r="577" spans="2:9" x14ac:dyDescent="0.35">
      <c r="B577" s="6" t="s">
        <v>679</v>
      </c>
      <c r="C577" s="52">
        <v>23</v>
      </c>
      <c r="D577" s="6">
        <v>4.2568999999999999</v>
      </c>
      <c r="E577" s="6">
        <v>606</v>
      </c>
      <c r="F577" s="6">
        <v>745.38</v>
      </c>
      <c r="G577" s="6" t="s">
        <v>902</v>
      </c>
      <c r="H577" s="52">
        <v>136070</v>
      </c>
      <c r="I577" s="48"/>
    </row>
    <row r="578" spans="2:9" x14ac:dyDescent="0.35">
      <c r="B578" s="6" t="s">
        <v>679</v>
      </c>
      <c r="C578" s="52">
        <v>23</v>
      </c>
      <c r="D578" s="6">
        <v>4.2568999999999999</v>
      </c>
      <c r="E578" s="6">
        <v>646</v>
      </c>
      <c r="F578" s="6">
        <v>794.58</v>
      </c>
      <c r="G578" s="6" t="s">
        <v>902</v>
      </c>
      <c r="H578" s="52">
        <v>136062</v>
      </c>
      <c r="I578" s="48"/>
    </row>
    <row r="579" spans="2:9" x14ac:dyDescent="0.35">
      <c r="B579" s="6" t="s">
        <v>679</v>
      </c>
      <c r="C579" s="52">
        <v>23</v>
      </c>
      <c r="D579" s="6">
        <v>4.2568999999999999</v>
      </c>
      <c r="E579" s="6">
        <v>742</v>
      </c>
      <c r="F579" s="6">
        <v>912.66</v>
      </c>
      <c r="G579" s="6" t="s">
        <v>902</v>
      </c>
      <c r="H579" s="52">
        <v>136065</v>
      </c>
      <c r="I579" s="48"/>
    </row>
    <row r="580" spans="2:9" x14ac:dyDescent="0.35">
      <c r="B580" s="6" t="s">
        <v>679</v>
      </c>
      <c r="C580" s="52">
        <v>23</v>
      </c>
      <c r="D580" s="6">
        <v>4.2568999999999999</v>
      </c>
      <c r="E580" s="6">
        <v>30</v>
      </c>
      <c r="F580" s="6">
        <v>36.9</v>
      </c>
      <c r="G580" s="6" t="s">
        <v>902</v>
      </c>
      <c r="H580" s="52">
        <v>57136004</v>
      </c>
      <c r="I580" s="48"/>
    </row>
    <row r="581" spans="2:9" x14ac:dyDescent="0.35">
      <c r="B581" s="6" t="s">
        <v>679</v>
      </c>
      <c r="C581" s="52">
        <v>23</v>
      </c>
      <c r="D581" s="6">
        <v>4.2568999999999999</v>
      </c>
      <c r="E581" s="6">
        <v>635</v>
      </c>
      <c r="F581" s="6">
        <v>781.05</v>
      </c>
      <c r="G581" s="6" t="s">
        <v>902</v>
      </c>
      <c r="H581" s="52" t="s">
        <v>960</v>
      </c>
      <c r="I581" s="48"/>
    </row>
    <row r="582" spans="2:9" x14ac:dyDescent="0.35">
      <c r="B582" s="6" t="s">
        <v>679</v>
      </c>
      <c r="C582" s="52">
        <v>23</v>
      </c>
      <c r="D582" s="6">
        <v>4.2568999999999999</v>
      </c>
      <c r="E582" s="6">
        <v>630</v>
      </c>
      <c r="F582" s="6">
        <v>774.9</v>
      </c>
      <c r="G582" s="6" t="s">
        <v>902</v>
      </c>
      <c r="H582" s="52">
        <v>136063</v>
      </c>
      <c r="I582" s="48"/>
    </row>
    <row r="583" spans="2:9" x14ac:dyDescent="0.35">
      <c r="B583" s="6" t="s">
        <v>679</v>
      </c>
      <c r="C583" s="52">
        <v>23</v>
      </c>
      <c r="D583" s="6">
        <v>4.2568999999999999</v>
      </c>
      <c r="E583" s="6">
        <v>32</v>
      </c>
      <c r="F583" s="6">
        <v>39.36</v>
      </c>
      <c r="G583" s="6" t="s">
        <v>902</v>
      </c>
      <c r="H583" s="52">
        <v>136141</v>
      </c>
      <c r="I583" s="48"/>
    </row>
    <row r="584" spans="2:9" x14ac:dyDescent="0.35">
      <c r="B584" s="6" t="s">
        <v>679</v>
      </c>
      <c r="C584" s="52">
        <v>23</v>
      </c>
      <c r="D584" s="6">
        <v>4.2568999999999999</v>
      </c>
      <c r="E584" s="6">
        <v>2090</v>
      </c>
      <c r="F584" s="6">
        <v>2570.6999999999998</v>
      </c>
      <c r="G584" s="6" t="s">
        <v>903</v>
      </c>
      <c r="H584" s="52">
        <v>1361</v>
      </c>
      <c r="I584" s="48"/>
    </row>
    <row r="585" spans="2:9" x14ac:dyDescent="0.35">
      <c r="B585" s="6" t="s">
        <v>679</v>
      </c>
      <c r="C585" s="52">
        <v>23</v>
      </c>
      <c r="D585" s="6">
        <v>4.2568999999999999</v>
      </c>
      <c r="E585" s="6">
        <v>41676</v>
      </c>
      <c r="F585" s="6">
        <v>51261.48</v>
      </c>
      <c r="G585" s="6" t="s">
        <v>903</v>
      </c>
      <c r="H585" s="52" t="s">
        <v>736</v>
      </c>
      <c r="I585" s="48"/>
    </row>
    <row r="586" spans="2:9" x14ac:dyDescent="0.35">
      <c r="B586" s="6" t="s">
        <v>679</v>
      </c>
      <c r="C586" s="52">
        <v>23</v>
      </c>
      <c r="D586" s="6">
        <v>4.2568999999999999</v>
      </c>
      <c r="E586" s="6">
        <v>4752</v>
      </c>
      <c r="F586" s="6">
        <v>5844.96</v>
      </c>
      <c r="G586" s="6" t="s">
        <v>903</v>
      </c>
      <c r="H586" s="52" t="s">
        <v>736</v>
      </c>
      <c r="I586" s="48"/>
    </row>
    <row r="587" spans="2:9" x14ac:dyDescent="0.35">
      <c r="B587" s="6" t="s">
        <v>679</v>
      </c>
      <c r="C587" s="52">
        <v>23</v>
      </c>
      <c r="D587" s="6">
        <v>4.2568999999999999</v>
      </c>
      <c r="E587" s="6">
        <v>1212</v>
      </c>
      <c r="F587" s="6">
        <v>1490.76</v>
      </c>
      <c r="G587" s="6" t="s">
        <v>903</v>
      </c>
      <c r="H587" s="52">
        <v>136070</v>
      </c>
      <c r="I587" s="48"/>
    </row>
    <row r="588" spans="2:9" x14ac:dyDescent="0.35">
      <c r="B588" s="6" t="s">
        <v>679</v>
      </c>
      <c r="C588" s="52">
        <v>23</v>
      </c>
      <c r="D588" s="6">
        <v>4.2568999999999999</v>
      </c>
      <c r="E588" s="6">
        <v>1292</v>
      </c>
      <c r="F588" s="6">
        <v>1589.16</v>
      </c>
      <c r="G588" s="6" t="s">
        <v>903</v>
      </c>
      <c r="H588" s="52">
        <v>136062</v>
      </c>
      <c r="I588" s="48"/>
    </row>
    <row r="589" spans="2:9" x14ac:dyDescent="0.35">
      <c r="B589" s="6" t="s">
        <v>679</v>
      </c>
      <c r="C589" s="52">
        <v>23</v>
      </c>
      <c r="D589" s="6">
        <v>4.2568999999999999</v>
      </c>
      <c r="E589" s="6">
        <v>1484</v>
      </c>
      <c r="F589" s="6">
        <v>1825.32</v>
      </c>
      <c r="G589" s="6" t="s">
        <v>903</v>
      </c>
      <c r="H589" s="52">
        <v>136065</v>
      </c>
      <c r="I589" s="48"/>
    </row>
    <row r="590" spans="2:9" x14ac:dyDescent="0.35">
      <c r="B590" s="6" t="s">
        <v>679</v>
      </c>
      <c r="C590" s="52">
        <v>23</v>
      </c>
      <c r="D590" s="6">
        <v>4.2568999999999999</v>
      </c>
      <c r="E590" s="6">
        <v>2218</v>
      </c>
      <c r="F590" s="6">
        <v>2728.14</v>
      </c>
      <c r="G590" s="6" t="s">
        <v>903</v>
      </c>
      <c r="H590" s="52" t="s">
        <v>973</v>
      </c>
      <c r="I590" s="48"/>
    </row>
    <row r="591" spans="2:9" x14ac:dyDescent="0.35">
      <c r="B591" s="6" t="s">
        <v>679</v>
      </c>
      <c r="C591" s="52">
        <v>23</v>
      </c>
      <c r="D591" s="6">
        <v>4.2568999999999999</v>
      </c>
      <c r="E591" s="6">
        <v>1760</v>
      </c>
      <c r="F591" s="6">
        <v>2164.8000000000002</v>
      </c>
      <c r="G591" s="6" t="s">
        <v>904</v>
      </c>
      <c r="H591" s="52" t="s">
        <v>971</v>
      </c>
      <c r="I591" s="48"/>
    </row>
    <row r="592" spans="2:9" x14ac:dyDescent="0.35">
      <c r="B592" s="6" t="s">
        <v>679</v>
      </c>
      <c r="C592" s="52">
        <v>23</v>
      </c>
      <c r="D592" s="6">
        <v>4.2568999999999999</v>
      </c>
      <c r="E592" s="6">
        <v>2912</v>
      </c>
      <c r="F592" s="6">
        <v>3581.76</v>
      </c>
      <c r="G592" s="6" t="s">
        <v>905</v>
      </c>
      <c r="H592" s="52">
        <v>90223000</v>
      </c>
      <c r="I592" s="48"/>
    </row>
    <row r="593" spans="2:9" x14ac:dyDescent="0.35">
      <c r="B593" s="6" t="s">
        <v>679</v>
      </c>
      <c r="C593" s="52">
        <v>23</v>
      </c>
      <c r="D593" s="6">
        <v>4.2568999999999999</v>
      </c>
      <c r="E593" s="6">
        <v>3125</v>
      </c>
      <c r="F593" s="6">
        <v>3843.75</v>
      </c>
      <c r="G593" s="6" t="s">
        <v>906</v>
      </c>
      <c r="H593" s="52">
        <v>90223000</v>
      </c>
      <c r="I593" s="48"/>
    </row>
    <row r="594" spans="2:9" x14ac:dyDescent="0.35">
      <c r="B594" s="6" t="s">
        <v>679</v>
      </c>
      <c r="C594" s="52">
        <v>23</v>
      </c>
      <c r="D594" s="6">
        <v>4.2568999999999999</v>
      </c>
      <c r="E594" s="6">
        <v>3125</v>
      </c>
      <c r="F594" s="6">
        <v>3843.75</v>
      </c>
      <c r="G594" s="6" t="s">
        <v>907</v>
      </c>
      <c r="H594" s="52">
        <v>90223000</v>
      </c>
      <c r="I594" s="48"/>
    </row>
    <row r="595" spans="2:9" x14ac:dyDescent="0.35">
      <c r="B595" s="6" t="s">
        <v>679</v>
      </c>
      <c r="C595" s="52">
        <v>23</v>
      </c>
      <c r="D595" s="6">
        <v>4.2568999999999999</v>
      </c>
      <c r="E595" s="6">
        <v>3354</v>
      </c>
      <c r="F595" s="6">
        <v>4125.42</v>
      </c>
      <c r="G595" s="6" t="s">
        <v>908</v>
      </c>
      <c r="H595" s="52">
        <v>90223000</v>
      </c>
      <c r="I595" s="48"/>
    </row>
    <row r="596" spans="2:9" x14ac:dyDescent="0.35">
      <c r="B596" s="6" t="s">
        <v>679</v>
      </c>
      <c r="C596" s="52">
        <v>23</v>
      </c>
      <c r="D596" s="6">
        <v>4.2568999999999999</v>
      </c>
      <c r="E596" s="6">
        <v>6708</v>
      </c>
      <c r="F596" s="6">
        <v>8250.84</v>
      </c>
      <c r="G596" s="6" t="s">
        <v>909</v>
      </c>
      <c r="H596" s="52">
        <v>90223000</v>
      </c>
      <c r="I596" s="48"/>
    </row>
    <row r="597" spans="2:9" x14ac:dyDescent="0.35">
      <c r="B597" s="6" t="s">
        <v>679</v>
      </c>
      <c r="C597" s="52">
        <v>23</v>
      </c>
      <c r="D597" s="6">
        <v>4.2568999999999999</v>
      </c>
      <c r="E597" s="6">
        <v>979.4</v>
      </c>
      <c r="F597" s="6">
        <v>979.4</v>
      </c>
      <c r="G597" s="6" t="s">
        <v>910</v>
      </c>
      <c r="H597" s="52">
        <v>30136006</v>
      </c>
      <c r="I597" s="48"/>
    </row>
    <row r="598" spans="2:9" x14ac:dyDescent="0.35">
      <c r="B598" s="6" t="s">
        <v>679</v>
      </c>
      <c r="C598" s="52">
        <v>23</v>
      </c>
      <c r="D598" s="6">
        <v>4.2568999999999999</v>
      </c>
      <c r="E598" s="6">
        <v>160</v>
      </c>
      <c r="F598" s="6">
        <v>160</v>
      </c>
      <c r="G598" s="6" t="s">
        <v>910</v>
      </c>
      <c r="H598" s="52" t="s">
        <v>999</v>
      </c>
      <c r="I598" s="48"/>
    </row>
    <row r="599" spans="2:9" x14ac:dyDescent="0.35">
      <c r="B599" s="6" t="s">
        <v>679</v>
      </c>
      <c r="C599" s="52">
        <v>23</v>
      </c>
      <c r="D599" s="6">
        <v>4.2568999999999999</v>
      </c>
      <c r="E599" s="6">
        <v>287</v>
      </c>
      <c r="F599" s="6">
        <v>287</v>
      </c>
      <c r="G599" s="6" t="s">
        <v>911</v>
      </c>
      <c r="H599" s="52">
        <v>51101272</v>
      </c>
      <c r="I599" s="48"/>
    </row>
    <row r="600" spans="2:9" x14ac:dyDescent="0.35">
      <c r="B600" s="6" t="s">
        <v>722</v>
      </c>
      <c r="C600" s="52">
        <v>23</v>
      </c>
      <c r="D600" s="6">
        <v>4.2568999999999999</v>
      </c>
      <c r="E600" s="6">
        <v>10</v>
      </c>
      <c r="F600" s="6">
        <v>10</v>
      </c>
      <c r="G600" s="6" t="s">
        <v>911</v>
      </c>
      <c r="H600" s="52">
        <v>9800</v>
      </c>
      <c r="I600" s="4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C66B-DFA3-354E-BA88-344CD02A4670}">
  <sheetPr>
    <tabColor theme="5"/>
  </sheetPr>
  <dimension ref="A1:B11"/>
  <sheetViews>
    <sheetView showGridLines="0" zoomScale="93" workbookViewId="0">
      <selection activeCell="A3" sqref="A3"/>
    </sheetView>
  </sheetViews>
  <sheetFormatPr defaultColWidth="11.1640625" defaultRowHeight="15.5" x14ac:dyDescent="0.35"/>
  <cols>
    <col min="1" max="1" width="16.5" customWidth="1"/>
    <col min="2" max="2" width="28" bestFit="1" customWidth="1"/>
  </cols>
  <sheetData>
    <row r="1" spans="1:2" ht="18.5" x14ac:dyDescent="0.45">
      <c r="A1" s="43" t="s">
        <v>912</v>
      </c>
      <c r="B1" s="43" t="s">
        <v>915</v>
      </c>
    </row>
    <row r="2" spans="1:2" x14ac:dyDescent="0.35">
      <c r="A2" s="6" t="s">
        <v>916</v>
      </c>
      <c r="B2" s="6" t="s">
        <v>706</v>
      </c>
    </row>
    <row r="3" spans="1:2" x14ac:dyDescent="0.35">
      <c r="A3" s="6" t="s">
        <v>917</v>
      </c>
      <c r="B3" s="6" t="s">
        <v>687</v>
      </c>
    </row>
    <row r="4" spans="1:2" x14ac:dyDescent="0.35">
      <c r="A4" s="6" t="s">
        <v>918</v>
      </c>
      <c r="B4" s="6" t="s">
        <v>689</v>
      </c>
    </row>
    <row r="5" spans="1:2" x14ac:dyDescent="0.35">
      <c r="A5" s="6" t="s">
        <v>917</v>
      </c>
      <c r="B5" s="6" t="s">
        <v>838</v>
      </c>
    </row>
    <row r="6" spans="1:2" x14ac:dyDescent="0.35">
      <c r="A6" s="6" t="s">
        <v>919</v>
      </c>
      <c r="B6" s="6" t="s">
        <v>692</v>
      </c>
    </row>
    <row r="7" spans="1:2" x14ac:dyDescent="0.35">
      <c r="A7" s="6" t="s">
        <v>917</v>
      </c>
      <c r="B7" s="6" t="s">
        <v>722</v>
      </c>
    </row>
    <row r="8" spans="1:2" x14ac:dyDescent="0.35">
      <c r="A8" s="6" t="s">
        <v>920</v>
      </c>
      <c r="B8" s="6" t="s">
        <v>679</v>
      </c>
    </row>
    <row r="11" spans="1:2" ht="27" customHeight="1" x14ac:dyDescent="0.3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1EA9-4F6A-4542-B31C-6EFA26E6916B}">
  <sheetPr>
    <tabColor theme="5"/>
  </sheetPr>
  <dimension ref="B2:J119"/>
  <sheetViews>
    <sheetView showGridLines="0" topLeftCell="A7" zoomScale="94" workbookViewId="0">
      <selection activeCell="G11" sqref="G11"/>
    </sheetView>
  </sheetViews>
  <sheetFormatPr defaultColWidth="11.1640625" defaultRowHeight="15.5" outlineLevelCol="1" x14ac:dyDescent="0.35"/>
  <cols>
    <col min="2" max="2" width="16.6640625" customWidth="1"/>
    <col min="3" max="3" width="16.6640625" hidden="1" customWidth="1" outlineLevel="1"/>
    <col min="4" max="4" width="16.6640625" customWidth="1" collapsed="1"/>
    <col min="5" max="5" width="15.33203125" bestFit="1" customWidth="1"/>
    <col min="6" max="6" width="15.5" bestFit="1" customWidth="1"/>
    <col min="7" max="7" width="20.6640625" bestFit="1" customWidth="1"/>
    <col min="8" max="8" width="17.33203125" bestFit="1" customWidth="1"/>
    <col min="10" max="10" width="16" bestFit="1" customWidth="1"/>
  </cols>
  <sheetData>
    <row r="2" spans="2:10" x14ac:dyDescent="0.35">
      <c r="B2" s="13" t="s">
        <v>1123</v>
      </c>
      <c r="C2" s="49"/>
      <c r="D2" s="49"/>
      <c r="E2" s="14"/>
      <c r="F2" s="14"/>
      <c r="G2" s="14"/>
      <c r="H2" s="14"/>
      <c r="I2" s="14"/>
      <c r="J2" s="15"/>
    </row>
    <row r="3" spans="2:10" x14ac:dyDescent="0.35">
      <c r="B3" s="16" t="s">
        <v>1124</v>
      </c>
      <c r="J3" s="17"/>
    </row>
    <row r="4" spans="2:10" x14ac:dyDescent="0.35">
      <c r="B4" s="34" t="s">
        <v>1125</v>
      </c>
      <c r="C4" s="50"/>
      <c r="D4" s="50"/>
      <c r="J4" s="17"/>
    </row>
    <row r="5" spans="2:10" x14ac:dyDescent="0.35">
      <c r="B5" s="22"/>
      <c r="C5" s="51"/>
      <c r="D5" s="51"/>
      <c r="J5" s="17"/>
    </row>
    <row r="6" spans="2:10" x14ac:dyDescent="0.35">
      <c r="B6" s="22"/>
      <c r="C6" s="51"/>
      <c r="D6" s="51"/>
      <c r="J6" s="17"/>
    </row>
    <row r="7" spans="2:10" x14ac:dyDescent="0.35">
      <c r="B7" s="18"/>
      <c r="C7" s="19"/>
      <c r="D7" s="19"/>
      <c r="E7" s="19"/>
      <c r="F7" s="19"/>
      <c r="G7" s="19"/>
      <c r="H7" s="19"/>
      <c r="I7" s="19"/>
      <c r="J7" s="20"/>
    </row>
    <row r="11" spans="2:10" ht="27" customHeight="1" x14ac:dyDescent="0.45">
      <c r="B11" s="43" t="s">
        <v>1001</v>
      </c>
      <c r="C11" s="43" t="s">
        <v>64</v>
      </c>
      <c r="D11" s="43" t="s">
        <v>1118</v>
      </c>
      <c r="E11" s="43" t="s">
        <v>1119</v>
      </c>
      <c r="F11" s="43" t="s">
        <v>666</v>
      </c>
      <c r="G11" s="43" t="s">
        <v>1122</v>
      </c>
    </row>
    <row r="12" spans="2:10" x14ac:dyDescent="0.35">
      <c r="B12" s="52" t="s">
        <v>74</v>
      </c>
      <c r="C12" s="52" t="s">
        <v>1002</v>
      </c>
      <c r="D12" s="52" t="s">
        <v>667</v>
      </c>
      <c r="E12" s="52" t="s">
        <v>1120</v>
      </c>
      <c r="F12" s="53">
        <v>5171.6845199381578</v>
      </c>
      <c r="G12" s="48"/>
    </row>
    <row r="13" spans="2:10" x14ac:dyDescent="0.35">
      <c r="B13" s="52" t="s">
        <v>472</v>
      </c>
      <c r="C13" s="52" t="s">
        <v>1003</v>
      </c>
      <c r="D13" s="52" t="s">
        <v>667</v>
      </c>
      <c r="E13" s="52" t="s">
        <v>1120</v>
      </c>
      <c r="F13" s="53">
        <v>166.51331066740772</v>
      </c>
      <c r="G13" s="48"/>
    </row>
    <row r="14" spans="2:10" x14ac:dyDescent="0.35">
      <c r="B14" s="52" t="s">
        <v>470</v>
      </c>
      <c r="C14" s="52" t="s">
        <v>1004</v>
      </c>
      <c r="D14" s="52" t="s">
        <v>667</v>
      </c>
      <c r="E14" s="52" t="s">
        <v>1120</v>
      </c>
      <c r="F14" s="53">
        <v>9549.789135936071</v>
      </c>
      <c r="G14" s="48"/>
    </row>
    <row r="15" spans="2:10" x14ac:dyDescent="0.35">
      <c r="B15" s="52" t="s">
        <v>472</v>
      </c>
      <c r="C15" s="52" t="s">
        <v>1005</v>
      </c>
      <c r="D15" s="52" t="s">
        <v>667</v>
      </c>
      <c r="E15" s="52" t="s">
        <v>1120</v>
      </c>
      <c r="F15" s="53">
        <v>1528.8486690916859</v>
      </c>
      <c r="G15" s="48"/>
    </row>
    <row r="16" spans="2:10" x14ac:dyDescent="0.35">
      <c r="B16" s="52" t="s">
        <v>472</v>
      </c>
      <c r="C16" s="52" t="s">
        <v>1006</v>
      </c>
      <c r="D16" s="52" t="s">
        <v>667</v>
      </c>
      <c r="E16" s="52" t="s">
        <v>1120</v>
      </c>
      <c r="F16" s="53">
        <v>6891.0917094547731</v>
      </c>
      <c r="G16" s="48"/>
    </row>
    <row r="17" spans="2:7" x14ac:dyDescent="0.35">
      <c r="B17" s="52" t="s">
        <v>1007</v>
      </c>
      <c r="C17" s="52" t="s">
        <v>1008</v>
      </c>
      <c r="D17" s="52" t="s">
        <v>667</v>
      </c>
      <c r="E17" s="52" t="s">
        <v>1120</v>
      </c>
      <c r="F17" s="53">
        <v>835.88236439728121</v>
      </c>
      <c r="G17" s="48"/>
    </row>
    <row r="18" spans="2:7" x14ac:dyDescent="0.35">
      <c r="B18" s="52" t="s">
        <v>1009</v>
      </c>
      <c r="C18" s="52" t="s">
        <v>1010</v>
      </c>
      <c r="D18" s="52" t="s">
        <v>667</v>
      </c>
      <c r="E18" s="52" t="s">
        <v>1120</v>
      </c>
      <c r="F18" s="53">
        <v>5892.9799413079609</v>
      </c>
      <c r="G18" s="48"/>
    </row>
    <row r="19" spans="2:7" x14ac:dyDescent="0.35">
      <c r="B19" s="52" t="s">
        <v>74</v>
      </c>
      <c r="C19" s="52" t="s">
        <v>1011</v>
      </c>
      <c r="D19" s="52" t="s">
        <v>668</v>
      </c>
      <c r="E19" s="52" t="s">
        <v>1120</v>
      </c>
      <c r="F19" s="53">
        <v>1870.7878412551138</v>
      </c>
      <c r="G19" s="48"/>
    </row>
    <row r="20" spans="2:7" x14ac:dyDescent="0.35">
      <c r="B20" s="52" t="s">
        <v>1012</v>
      </c>
      <c r="C20" s="52" t="s">
        <v>1013</v>
      </c>
      <c r="D20" s="52" t="s">
        <v>669</v>
      </c>
      <c r="E20" s="52" t="s">
        <v>1121</v>
      </c>
      <c r="F20" s="53">
        <v>2412.873064251191</v>
      </c>
      <c r="G20" s="48"/>
    </row>
    <row r="21" spans="2:7" x14ac:dyDescent="0.35">
      <c r="B21" s="52" t="s">
        <v>109</v>
      </c>
      <c r="C21" s="52" t="s">
        <v>1014</v>
      </c>
      <c r="D21" s="52" t="s">
        <v>669</v>
      </c>
      <c r="E21" s="52" t="s">
        <v>1121</v>
      </c>
      <c r="F21" s="53">
        <v>7427.1791663131289</v>
      </c>
      <c r="G21" s="48"/>
    </row>
    <row r="22" spans="2:7" x14ac:dyDescent="0.35">
      <c r="B22" s="52" t="s">
        <v>74</v>
      </c>
      <c r="C22" s="52" t="s">
        <v>1015</v>
      </c>
      <c r="D22" s="52" t="s">
        <v>669</v>
      </c>
      <c r="E22" s="52" t="s">
        <v>1121</v>
      </c>
      <c r="F22" s="53">
        <v>5953.6829631257906</v>
      </c>
      <c r="G22" s="48"/>
    </row>
    <row r="23" spans="2:7" x14ac:dyDescent="0.35">
      <c r="B23" s="52" t="s">
        <v>168</v>
      </c>
      <c r="C23" s="52" t="s">
        <v>1016</v>
      </c>
      <c r="D23" s="52" t="s">
        <v>669</v>
      </c>
      <c r="E23" s="52" t="s">
        <v>1121</v>
      </c>
      <c r="F23" s="53">
        <v>4258.3800090338245</v>
      </c>
      <c r="G23" s="48"/>
    </row>
    <row r="24" spans="2:7" x14ac:dyDescent="0.35">
      <c r="B24" s="52" t="s">
        <v>470</v>
      </c>
      <c r="C24" s="52" t="s">
        <v>1017</v>
      </c>
      <c r="D24" s="52" t="s">
        <v>669</v>
      </c>
      <c r="E24" s="52" t="s">
        <v>1121</v>
      </c>
      <c r="F24" s="53">
        <v>8093.1591744949337</v>
      </c>
      <c r="G24" s="48"/>
    </row>
    <row r="25" spans="2:7" x14ac:dyDescent="0.35">
      <c r="B25" s="52" t="s">
        <v>168</v>
      </c>
      <c r="C25" s="52" t="s">
        <v>1018</v>
      </c>
      <c r="D25" s="52" t="s">
        <v>670</v>
      </c>
      <c r="E25" s="52" t="s">
        <v>1121</v>
      </c>
      <c r="F25" s="53">
        <v>5636.1280184029529</v>
      </c>
      <c r="G25" s="48"/>
    </row>
    <row r="26" spans="2:7" x14ac:dyDescent="0.35">
      <c r="B26" s="52" t="s">
        <v>472</v>
      </c>
      <c r="C26" s="52" t="s">
        <v>1019</v>
      </c>
      <c r="D26" s="52" t="s">
        <v>667</v>
      </c>
      <c r="E26" s="52" t="s">
        <v>1120</v>
      </c>
      <c r="F26" s="53">
        <v>4080.4750060358142</v>
      </c>
      <c r="G26" s="48"/>
    </row>
    <row r="27" spans="2:7" x14ac:dyDescent="0.35">
      <c r="B27" s="52" t="s">
        <v>117</v>
      </c>
      <c r="C27" s="52" t="s">
        <v>1020</v>
      </c>
      <c r="D27" s="52" t="s">
        <v>667</v>
      </c>
      <c r="E27" s="52" t="s">
        <v>1120</v>
      </c>
      <c r="F27" s="53">
        <v>8591.1921849416431</v>
      </c>
      <c r="G27" s="48"/>
    </row>
    <row r="28" spans="2:7" x14ac:dyDescent="0.35">
      <c r="B28" s="52" t="s">
        <v>1007</v>
      </c>
      <c r="C28" s="52" t="s">
        <v>1021</v>
      </c>
      <c r="D28" s="52" t="s">
        <v>667</v>
      </c>
      <c r="E28" s="52" t="s">
        <v>1120</v>
      </c>
      <c r="F28" s="53">
        <v>146.77366416397609</v>
      </c>
      <c r="G28" s="48"/>
    </row>
    <row r="29" spans="2:7" x14ac:dyDescent="0.35">
      <c r="B29" s="52" t="s">
        <v>470</v>
      </c>
      <c r="C29" s="52" t="s">
        <v>1022</v>
      </c>
      <c r="D29" s="52" t="s">
        <v>667</v>
      </c>
      <c r="E29" s="52" t="s">
        <v>1120</v>
      </c>
      <c r="F29" s="53">
        <v>8652.8821336863712</v>
      </c>
      <c r="G29" s="48"/>
    </row>
    <row r="30" spans="2:7" x14ac:dyDescent="0.35">
      <c r="B30" s="52" t="s">
        <v>168</v>
      </c>
      <c r="C30" s="52" t="s">
        <v>1023</v>
      </c>
      <c r="D30" s="52" t="s">
        <v>667</v>
      </c>
      <c r="E30" s="52" t="s">
        <v>1120</v>
      </c>
      <c r="F30" s="53">
        <v>9800.8330939487569</v>
      </c>
      <c r="G30" s="48"/>
    </row>
    <row r="31" spans="2:7" x14ac:dyDescent="0.35">
      <c r="B31" s="52" t="s">
        <v>91</v>
      </c>
      <c r="C31" s="52" t="s">
        <v>1024</v>
      </c>
      <c r="D31" s="52" t="s">
        <v>667</v>
      </c>
      <c r="E31" s="52" t="s">
        <v>1120</v>
      </c>
      <c r="F31" s="53">
        <v>9092.2148428190249</v>
      </c>
      <c r="G31" s="48"/>
    </row>
    <row r="32" spans="2:7" x14ac:dyDescent="0.35">
      <c r="B32" s="52" t="s">
        <v>74</v>
      </c>
      <c r="C32" s="52" t="s">
        <v>1025</v>
      </c>
      <c r="D32" s="52" t="s">
        <v>667</v>
      </c>
      <c r="E32" s="52" t="s">
        <v>1120</v>
      </c>
      <c r="F32" s="53">
        <v>7851.4207555050561</v>
      </c>
      <c r="G32" s="48"/>
    </row>
    <row r="33" spans="2:7" x14ac:dyDescent="0.35">
      <c r="B33" s="52" t="s">
        <v>1026</v>
      </c>
      <c r="C33" s="52" t="s">
        <v>1027</v>
      </c>
      <c r="D33" s="52" t="s">
        <v>667</v>
      </c>
      <c r="E33" s="52" t="s">
        <v>1120</v>
      </c>
      <c r="F33" s="53">
        <v>5824.9481939595562</v>
      </c>
      <c r="G33" s="48"/>
    </row>
    <row r="34" spans="2:7" x14ac:dyDescent="0.35">
      <c r="B34" s="52" t="s">
        <v>119</v>
      </c>
      <c r="C34" s="52" t="s">
        <v>1027</v>
      </c>
      <c r="D34" s="52" t="s">
        <v>667</v>
      </c>
      <c r="E34" s="52" t="s">
        <v>1120</v>
      </c>
      <c r="F34" s="53">
        <v>9498.5333582382555</v>
      </c>
      <c r="G34" s="48"/>
    </row>
    <row r="35" spans="2:7" x14ac:dyDescent="0.35">
      <c r="B35" s="52" t="s">
        <v>74</v>
      </c>
      <c r="C35" s="52" t="s">
        <v>1028</v>
      </c>
      <c r="D35" s="52" t="s">
        <v>667</v>
      </c>
      <c r="E35" s="52" t="s">
        <v>1120</v>
      </c>
      <c r="F35" s="53">
        <v>1665.5638832848174</v>
      </c>
      <c r="G35" s="48"/>
    </row>
    <row r="36" spans="2:7" x14ac:dyDescent="0.35">
      <c r="B36" s="52" t="s">
        <v>74</v>
      </c>
      <c r="C36" s="52" t="s">
        <v>1029</v>
      </c>
      <c r="D36" s="52" t="s">
        <v>667</v>
      </c>
      <c r="E36" s="52" t="s">
        <v>1120</v>
      </c>
      <c r="F36" s="53">
        <v>3756.5907420581857</v>
      </c>
      <c r="G36" s="48"/>
    </row>
    <row r="37" spans="2:7" x14ac:dyDescent="0.35">
      <c r="B37" s="52" t="s">
        <v>472</v>
      </c>
      <c r="C37" s="52" t="s">
        <v>1030</v>
      </c>
      <c r="D37" s="52" t="s">
        <v>667</v>
      </c>
      <c r="E37" s="52" t="s">
        <v>1120</v>
      </c>
      <c r="F37" s="53">
        <v>3555.2470458942375</v>
      </c>
      <c r="G37" s="48"/>
    </row>
    <row r="38" spans="2:7" x14ac:dyDescent="0.35">
      <c r="B38" s="52" t="s">
        <v>91</v>
      </c>
      <c r="C38" s="52" t="s">
        <v>1031</v>
      </c>
      <c r="D38" s="52" t="s">
        <v>667</v>
      </c>
      <c r="E38" s="52" t="s">
        <v>1120</v>
      </c>
      <c r="F38" s="53">
        <v>4768.6565591892213</v>
      </c>
      <c r="G38" s="48"/>
    </row>
    <row r="39" spans="2:7" x14ac:dyDescent="0.35">
      <c r="B39" s="52" t="s">
        <v>472</v>
      </c>
      <c r="C39" s="52" t="s">
        <v>1032</v>
      </c>
      <c r="D39" s="52" t="s">
        <v>669</v>
      </c>
      <c r="E39" s="52" t="s">
        <v>1121</v>
      </c>
      <c r="F39" s="53">
        <v>9740.0693635668631</v>
      </c>
      <c r="G39" s="48"/>
    </row>
    <row r="40" spans="2:7" x14ac:dyDescent="0.35">
      <c r="B40" s="52" t="s">
        <v>74</v>
      </c>
      <c r="C40" s="52" t="s">
        <v>1033</v>
      </c>
      <c r="D40" s="52" t="s">
        <v>669</v>
      </c>
      <c r="E40" s="52" t="s">
        <v>1121</v>
      </c>
      <c r="F40" s="53">
        <v>3538.7147355942907</v>
      </c>
      <c r="G40" s="48"/>
    </row>
    <row r="41" spans="2:7" x14ac:dyDescent="0.35">
      <c r="B41" s="52" t="s">
        <v>74</v>
      </c>
      <c r="C41" s="52" t="s">
        <v>1034</v>
      </c>
      <c r="D41" s="52" t="s">
        <v>669</v>
      </c>
      <c r="E41" s="52" t="s">
        <v>1121</v>
      </c>
      <c r="F41" s="53">
        <v>4601.3239914329815</v>
      </c>
      <c r="G41" s="48"/>
    </row>
    <row r="42" spans="2:7" x14ac:dyDescent="0.35">
      <c r="B42" s="52" t="s">
        <v>472</v>
      </c>
      <c r="C42" s="52" t="s">
        <v>1035</v>
      </c>
      <c r="D42" s="52" t="s">
        <v>667</v>
      </c>
      <c r="E42" s="52" t="s">
        <v>1120</v>
      </c>
      <c r="F42" s="53">
        <v>2103.4780473941782</v>
      </c>
      <c r="G42" s="48"/>
    </row>
    <row r="43" spans="2:7" x14ac:dyDescent="0.35">
      <c r="B43" s="52" t="s">
        <v>150</v>
      </c>
      <c r="C43" s="52" t="s">
        <v>1036</v>
      </c>
      <c r="D43" s="52" t="s">
        <v>667</v>
      </c>
      <c r="E43" s="52" t="s">
        <v>1120</v>
      </c>
      <c r="F43" s="53">
        <v>9222.0561131725481</v>
      </c>
      <c r="G43" s="48"/>
    </row>
    <row r="44" spans="2:7" x14ac:dyDescent="0.35">
      <c r="B44" s="52" t="s">
        <v>1037</v>
      </c>
      <c r="C44" s="52" t="s">
        <v>1038</v>
      </c>
      <c r="D44" s="52" t="s">
        <v>667</v>
      </c>
      <c r="E44" s="52" t="s">
        <v>1120</v>
      </c>
      <c r="F44" s="53">
        <v>140.41424311981189</v>
      </c>
      <c r="G44" s="48"/>
    </row>
    <row r="45" spans="2:7" x14ac:dyDescent="0.35">
      <c r="B45" s="52" t="s">
        <v>91</v>
      </c>
      <c r="C45" s="52" t="s">
        <v>1039</v>
      </c>
      <c r="D45" s="52" t="s">
        <v>667</v>
      </c>
      <c r="E45" s="52" t="s">
        <v>1120</v>
      </c>
      <c r="F45" s="53">
        <v>87.010143372857613</v>
      </c>
      <c r="G45" s="48"/>
    </row>
    <row r="46" spans="2:7" x14ac:dyDescent="0.35">
      <c r="B46" s="52" t="s">
        <v>91</v>
      </c>
      <c r="C46" s="52" t="s">
        <v>1040</v>
      </c>
      <c r="D46" s="52" t="s">
        <v>667</v>
      </c>
      <c r="E46" s="52" t="s">
        <v>1120</v>
      </c>
      <c r="F46" s="53">
        <v>3860.4229062859031</v>
      </c>
      <c r="G46" s="48"/>
    </row>
    <row r="47" spans="2:7" x14ac:dyDescent="0.35">
      <c r="B47" s="52" t="s">
        <v>150</v>
      </c>
      <c r="C47" s="52" t="s">
        <v>1041</v>
      </c>
      <c r="D47" s="52" t="s">
        <v>669</v>
      </c>
      <c r="E47" s="52" t="s">
        <v>1121</v>
      </c>
      <c r="F47" s="53">
        <v>3203.2567495110311</v>
      </c>
      <c r="G47" s="48"/>
    </row>
    <row r="48" spans="2:7" x14ac:dyDescent="0.35">
      <c r="B48" s="52" t="s">
        <v>1007</v>
      </c>
      <c r="C48" s="52" t="s">
        <v>1042</v>
      </c>
      <c r="D48" s="52" t="s">
        <v>669</v>
      </c>
      <c r="E48" s="52" t="s">
        <v>1121</v>
      </c>
      <c r="F48" s="53">
        <v>2763.2629698048327</v>
      </c>
      <c r="G48" s="48"/>
    </row>
    <row r="49" spans="2:8" x14ac:dyDescent="0.35">
      <c r="B49" s="52" t="s">
        <v>117</v>
      </c>
      <c r="C49" s="52" t="s">
        <v>1043</v>
      </c>
      <c r="D49" s="52" t="s">
        <v>669</v>
      </c>
      <c r="E49" s="52" t="s">
        <v>1121</v>
      </c>
      <c r="F49" s="53">
        <v>8549.2239917217266</v>
      </c>
      <c r="G49" s="48"/>
    </row>
    <row r="50" spans="2:8" x14ac:dyDescent="0.35">
      <c r="B50" s="52" t="s">
        <v>91</v>
      </c>
      <c r="C50" s="52" t="s">
        <v>1044</v>
      </c>
      <c r="D50" s="52" t="s">
        <v>669</v>
      </c>
      <c r="E50" s="52" t="s">
        <v>1121</v>
      </c>
      <c r="F50" s="53">
        <v>6846.7781728445489</v>
      </c>
      <c r="G50" s="48"/>
    </row>
    <row r="51" spans="2:8" x14ac:dyDescent="0.35">
      <c r="B51" s="52" t="s">
        <v>1045</v>
      </c>
      <c r="C51" s="52" t="s">
        <v>1046</v>
      </c>
      <c r="D51" s="52" t="s">
        <v>669</v>
      </c>
      <c r="E51" s="52" t="s">
        <v>1121</v>
      </c>
      <c r="F51" s="53">
        <v>3891.9655653614259</v>
      </c>
      <c r="G51" s="48"/>
      <c r="H51" t="b">
        <f>G50=0</f>
        <v>1</v>
      </c>
    </row>
    <row r="52" spans="2:8" x14ac:dyDescent="0.35">
      <c r="B52" s="52" t="s">
        <v>470</v>
      </c>
      <c r="C52" s="52" t="s">
        <v>1047</v>
      </c>
      <c r="D52" s="52" t="s">
        <v>669</v>
      </c>
      <c r="E52" s="52" t="s">
        <v>1121</v>
      </c>
      <c r="F52" s="53">
        <v>1168.5258504578921</v>
      </c>
      <c r="G52" s="48"/>
    </row>
    <row r="53" spans="2:8" x14ac:dyDescent="0.35">
      <c r="B53" s="52" t="s">
        <v>91</v>
      </c>
      <c r="C53" s="52" t="s">
        <v>1048</v>
      </c>
      <c r="D53" s="52" t="s">
        <v>669</v>
      </c>
      <c r="E53" s="52" t="s">
        <v>1121</v>
      </c>
      <c r="F53" s="53">
        <v>3848.5743258175644</v>
      </c>
      <c r="G53" s="48"/>
    </row>
    <row r="54" spans="2:8" x14ac:dyDescent="0.35">
      <c r="B54" s="52" t="s">
        <v>1007</v>
      </c>
      <c r="C54" s="52" t="s">
        <v>1049</v>
      </c>
      <c r="D54" s="52" t="s">
        <v>669</v>
      </c>
      <c r="E54" s="52" t="s">
        <v>1121</v>
      </c>
      <c r="F54" s="53">
        <v>3782.042594583671</v>
      </c>
      <c r="G54" s="48"/>
    </row>
    <row r="55" spans="2:8" x14ac:dyDescent="0.35">
      <c r="B55" s="52" t="s">
        <v>74</v>
      </c>
      <c r="C55" s="52" t="s">
        <v>1050</v>
      </c>
      <c r="D55" s="52" t="s">
        <v>669</v>
      </c>
      <c r="E55" s="52" t="s">
        <v>1121</v>
      </c>
      <c r="F55" s="53">
        <v>6410.4102530011605</v>
      </c>
      <c r="G55" s="48"/>
    </row>
    <row r="56" spans="2:8" x14ac:dyDescent="0.35">
      <c r="B56" s="52" t="s">
        <v>1007</v>
      </c>
      <c r="C56" s="52" t="s">
        <v>1051</v>
      </c>
      <c r="D56" s="52" t="s">
        <v>669</v>
      </c>
      <c r="E56" s="52" t="s">
        <v>1121</v>
      </c>
      <c r="F56" s="53">
        <v>4578.4410265889028</v>
      </c>
      <c r="G56" s="48"/>
    </row>
    <row r="57" spans="2:8" x14ac:dyDescent="0.35">
      <c r="B57" s="52" t="s">
        <v>150</v>
      </c>
      <c r="C57" s="52" t="s">
        <v>1052</v>
      </c>
      <c r="D57" s="52" t="s">
        <v>669</v>
      </c>
      <c r="E57" s="52" t="s">
        <v>1121</v>
      </c>
      <c r="F57" s="53">
        <v>7325.2365551596467</v>
      </c>
      <c r="G57" s="48"/>
    </row>
    <row r="58" spans="2:8" x14ac:dyDescent="0.35">
      <c r="B58" s="52" t="s">
        <v>91</v>
      </c>
      <c r="C58" s="52" t="s">
        <v>1053</v>
      </c>
      <c r="D58" s="52" t="s">
        <v>668</v>
      </c>
      <c r="E58" s="52" t="s">
        <v>1120</v>
      </c>
      <c r="F58" s="53">
        <v>9758.8252783969765</v>
      </c>
      <c r="G58" s="48"/>
    </row>
    <row r="59" spans="2:8" x14ac:dyDescent="0.35">
      <c r="B59" s="52" t="s">
        <v>472</v>
      </c>
      <c r="C59" s="52" t="s">
        <v>1054</v>
      </c>
      <c r="D59" s="52" t="s">
        <v>668</v>
      </c>
      <c r="E59" s="52" t="s">
        <v>1120</v>
      </c>
      <c r="F59" s="53">
        <v>5938.8459000146941</v>
      </c>
      <c r="G59" s="48"/>
    </row>
    <row r="60" spans="2:8" x14ac:dyDescent="0.35">
      <c r="B60" s="52" t="s">
        <v>1055</v>
      </c>
      <c r="C60" s="52" t="s">
        <v>1056</v>
      </c>
      <c r="D60" s="52" t="s">
        <v>667</v>
      </c>
      <c r="E60" s="52" t="s">
        <v>1120</v>
      </c>
      <c r="F60" s="53">
        <v>3701.7371762691932</v>
      </c>
      <c r="G60" s="48"/>
    </row>
    <row r="61" spans="2:8" x14ac:dyDescent="0.35">
      <c r="B61" s="52" t="s">
        <v>168</v>
      </c>
      <c r="C61" s="52" t="s">
        <v>1057</v>
      </c>
      <c r="D61" s="52" t="s">
        <v>667</v>
      </c>
      <c r="E61" s="52" t="s">
        <v>1120</v>
      </c>
      <c r="F61" s="53">
        <v>8353.5216537979231</v>
      </c>
      <c r="G61" s="48"/>
    </row>
    <row r="62" spans="2:8" x14ac:dyDescent="0.35">
      <c r="B62" s="52" t="s">
        <v>1055</v>
      </c>
      <c r="C62" s="52" t="s">
        <v>1058</v>
      </c>
      <c r="D62" s="52" t="s">
        <v>667</v>
      </c>
      <c r="E62" s="52" t="s">
        <v>1120</v>
      </c>
      <c r="F62" s="53">
        <v>2467.0687729009323</v>
      </c>
      <c r="G62" s="48"/>
    </row>
    <row r="63" spans="2:8" x14ac:dyDescent="0.35">
      <c r="B63" s="52" t="s">
        <v>1055</v>
      </c>
      <c r="C63" s="52" t="s">
        <v>1059</v>
      </c>
      <c r="D63" s="52" t="s">
        <v>667</v>
      </c>
      <c r="E63" s="52" t="s">
        <v>1120</v>
      </c>
      <c r="F63" s="53">
        <v>7946.2170194689334</v>
      </c>
      <c r="G63" s="48"/>
    </row>
    <row r="64" spans="2:8" x14ac:dyDescent="0.35">
      <c r="B64" s="52" t="s">
        <v>168</v>
      </c>
      <c r="C64" s="52" t="s">
        <v>1060</v>
      </c>
      <c r="D64" s="52" t="s">
        <v>667</v>
      </c>
      <c r="E64" s="52" t="s">
        <v>1120</v>
      </c>
      <c r="F64" s="53">
        <v>9844.7299044868014</v>
      </c>
      <c r="G64" s="48"/>
    </row>
    <row r="65" spans="2:7" x14ac:dyDescent="0.35">
      <c r="B65" s="52" t="s">
        <v>1055</v>
      </c>
      <c r="C65" s="52" t="s">
        <v>1061</v>
      </c>
      <c r="D65" s="52" t="s">
        <v>667</v>
      </c>
      <c r="E65" s="52" t="s">
        <v>1120</v>
      </c>
      <c r="F65" s="53">
        <v>7501.0308140505613</v>
      </c>
      <c r="G65" s="48"/>
    </row>
    <row r="66" spans="2:7" x14ac:dyDescent="0.35">
      <c r="B66" s="52" t="s">
        <v>168</v>
      </c>
      <c r="C66" s="52" t="s">
        <v>1062</v>
      </c>
      <c r="D66" s="52" t="s">
        <v>667</v>
      </c>
      <c r="E66" s="52" t="s">
        <v>1120</v>
      </c>
      <c r="F66" s="53">
        <v>6408.3942147864782</v>
      </c>
      <c r="G66" s="48"/>
    </row>
    <row r="67" spans="2:7" x14ac:dyDescent="0.35">
      <c r="B67" s="52" t="s">
        <v>1055</v>
      </c>
      <c r="C67" s="52" t="s">
        <v>201</v>
      </c>
      <c r="D67" s="52" t="s">
        <v>667</v>
      </c>
      <c r="E67" s="52" t="s">
        <v>1120</v>
      </c>
      <c r="F67" s="53">
        <v>3670.1036365887776</v>
      </c>
      <c r="G67" s="48"/>
    </row>
    <row r="68" spans="2:7" x14ac:dyDescent="0.35">
      <c r="B68" s="52" t="s">
        <v>1007</v>
      </c>
      <c r="C68" s="52" t="s">
        <v>1063</v>
      </c>
      <c r="D68" s="52" t="s">
        <v>667</v>
      </c>
      <c r="E68" s="52" t="s">
        <v>1120</v>
      </c>
      <c r="F68" s="53">
        <v>1016.935532503338</v>
      </c>
      <c r="G68" s="48"/>
    </row>
    <row r="69" spans="2:7" x14ac:dyDescent="0.35">
      <c r="B69" s="52" t="s">
        <v>1064</v>
      </c>
      <c r="C69" s="52" t="s">
        <v>1065</v>
      </c>
      <c r="D69" s="52" t="s">
        <v>667</v>
      </c>
      <c r="E69" s="52" t="s">
        <v>1120</v>
      </c>
      <c r="F69" s="53">
        <v>1148.5663538750734</v>
      </c>
      <c r="G69" s="48"/>
    </row>
    <row r="70" spans="2:7" x14ac:dyDescent="0.35">
      <c r="B70" s="52" t="s">
        <v>168</v>
      </c>
      <c r="C70" s="52" t="s">
        <v>1066</v>
      </c>
      <c r="D70" s="52" t="s">
        <v>667</v>
      </c>
      <c r="E70" s="52" t="s">
        <v>1120</v>
      </c>
      <c r="F70" s="53">
        <v>7561.454608516482</v>
      </c>
      <c r="G70" s="48"/>
    </row>
    <row r="71" spans="2:7" x14ac:dyDescent="0.35">
      <c r="B71" s="52" t="s">
        <v>1007</v>
      </c>
      <c r="C71" s="52" t="s">
        <v>1067</v>
      </c>
      <c r="D71" s="52" t="s">
        <v>667</v>
      </c>
      <c r="E71" s="52" t="s">
        <v>1120</v>
      </c>
      <c r="F71" s="53">
        <v>2935.623083123894</v>
      </c>
      <c r="G71" s="48"/>
    </row>
    <row r="72" spans="2:7" x14ac:dyDescent="0.35">
      <c r="B72" s="52" t="s">
        <v>150</v>
      </c>
      <c r="C72" s="52" t="s">
        <v>1068</v>
      </c>
      <c r="D72" s="52" t="s">
        <v>669</v>
      </c>
      <c r="E72" s="52" t="s">
        <v>1121</v>
      </c>
      <c r="F72" s="53">
        <v>4869.5257169425659</v>
      </c>
      <c r="G72" s="48"/>
    </row>
    <row r="73" spans="2:7" x14ac:dyDescent="0.35">
      <c r="B73" s="52" t="s">
        <v>470</v>
      </c>
      <c r="C73" s="52" t="s">
        <v>1069</v>
      </c>
      <c r="D73" s="52" t="s">
        <v>669</v>
      </c>
      <c r="E73" s="52" t="s">
        <v>1121</v>
      </c>
      <c r="F73" s="53">
        <v>8375.4604815606817</v>
      </c>
      <c r="G73" s="48"/>
    </row>
    <row r="74" spans="2:7" x14ac:dyDescent="0.35">
      <c r="B74" s="52" t="s">
        <v>168</v>
      </c>
      <c r="C74" s="52" t="s">
        <v>1070</v>
      </c>
      <c r="D74" s="52" t="s">
        <v>669</v>
      </c>
      <c r="E74" s="52" t="s">
        <v>1121</v>
      </c>
      <c r="F74" s="53">
        <v>4057.9794343846852</v>
      </c>
      <c r="G74" s="48"/>
    </row>
    <row r="75" spans="2:7" x14ac:dyDescent="0.35">
      <c r="B75" s="52" t="s">
        <v>1071</v>
      </c>
      <c r="C75" s="52" t="s">
        <v>1072</v>
      </c>
      <c r="D75" s="52" t="s">
        <v>669</v>
      </c>
      <c r="E75" s="52" t="s">
        <v>1121</v>
      </c>
      <c r="F75" s="53">
        <v>222.78544136569934</v>
      </c>
      <c r="G75" s="48"/>
    </row>
    <row r="76" spans="2:7" x14ac:dyDescent="0.35">
      <c r="B76" s="52" t="s">
        <v>547</v>
      </c>
      <c r="C76" s="52" t="s">
        <v>1073</v>
      </c>
      <c r="D76" s="52" t="s">
        <v>669</v>
      </c>
      <c r="E76" s="52" t="s">
        <v>1121</v>
      </c>
      <c r="F76" s="53">
        <v>6006.0055402154603</v>
      </c>
      <c r="G76" s="48"/>
    </row>
    <row r="77" spans="2:7" x14ac:dyDescent="0.35">
      <c r="B77" s="52" t="s">
        <v>168</v>
      </c>
      <c r="C77" s="52" t="s">
        <v>1074</v>
      </c>
      <c r="D77" s="52" t="s">
        <v>669</v>
      </c>
      <c r="E77" s="52" t="s">
        <v>1121</v>
      </c>
      <c r="F77" s="53">
        <v>806.00366727659468</v>
      </c>
      <c r="G77" s="48"/>
    </row>
    <row r="78" spans="2:7" x14ac:dyDescent="0.35">
      <c r="B78" s="52" t="s">
        <v>1075</v>
      </c>
      <c r="C78" s="52" t="s">
        <v>1076</v>
      </c>
      <c r="D78" s="52" t="s">
        <v>669</v>
      </c>
      <c r="E78" s="52" t="s">
        <v>1121</v>
      </c>
      <c r="F78" s="53">
        <v>3495.2748772868358</v>
      </c>
      <c r="G78" s="48"/>
    </row>
    <row r="79" spans="2:7" x14ac:dyDescent="0.35">
      <c r="B79" s="52" t="s">
        <v>168</v>
      </c>
      <c r="C79" s="52" t="s">
        <v>1077</v>
      </c>
      <c r="D79" s="52" t="s">
        <v>669</v>
      </c>
      <c r="E79" s="52" t="s">
        <v>1121</v>
      </c>
      <c r="F79" s="53">
        <v>4423.62526239832</v>
      </c>
      <c r="G79" s="48"/>
    </row>
    <row r="80" spans="2:7" x14ac:dyDescent="0.35">
      <c r="B80" s="52" t="s">
        <v>158</v>
      </c>
      <c r="C80" s="52" t="s">
        <v>1078</v>
      </c>
      <c r="D80" s="52" t="s">
        <v>667</v>
      </c>
      <c r="E80" s="52" t="s">
        <v>1120</v>
      </c>
      <c r="F80" s="53">
        <v>9010.7950905216803</v>
      </c>
      <c r="G80" s="48"/>
    </row>
    <row r="81" spans="2:7" x14ac:dyDescent="0.35">
      <c r="B81" s="52" t="s">
        <v>91</v>
      </c>
      <c r="C81" s="52" t="s">
        <v>1079</v>
      </c>
      <c r="D81" s="52" t="s">
        <v>667</v>
      </c>
      <c r="E81" s="52" t="s">
        <v>1120</v>
      </c>
      <c r="F81" s="53">
        <v>5471.788850421769</v>
      </c>
      <c r="G81" s="48"/>
    </row>
    <row r="82" spans="2:7" x14ac:dyDescent="0.35">
      <c r="B82" s="52" t="s">
        <v>150</v>
      </c>
      <c r="C82" s="52" t="s">
        <v>1080</v>
      </c>
      <c r="D82" s="52" t="s">
        <v>667</v>
      </c>
      <c r="E82" s="52" t="s">
        <v>1120</v>
      </c>
      <c r="F82" s="53">
        <v>318.5667087890576</v>
      </c>
      <c r="G82" s="48"/>
    </row>
    <row r="83" spans="2:7" x14ac:dyDescent="0.35">
      <c r="B83" s="52" t="s">
        <v>74</v>
      </c>
      <c r="C83" s="52" t="s">
        <v>1081</v>
      </c>
      <c r="D83" s="52" t="s">
        <v>669</v>
      </c>
      <c r="E83" s="52" t="s">
        <v>1121</v>
      </c>
      <c r="F83" s="53">
        <v>7461.6771407823626</v>
      </c>
      <c r="G83" s="48"/>
    </row>
    <row r="84" spans="2:7" x14ac:dyDescent="0.35">
      <c r="B84" s="52" t="s">
        <v>470</v>
      </c>
      <c r="C84" s="52" t="s">
        <v>1082</v>
      </c>
      <c r="D84" s="52" t="s">
        <v>669</v>
      </c>
      <c r="E84" s="52" t="s">
        <v>1121</v>
      </c>
      <c r="F84" s="53">
        <v>9074.974018272922</v>
      </c>
      <c r="G84" s="48"/>
    </row>
    <row r="85" spans="2:7" x14ac:dyDescent="0.35">
      <c r="B85" s="52" t="s">
        <v>158</v>
      </c>
      <c r="C85" s="52" t="s">
        <v>1083</v>
      </c>
      <c r="D85" s="52" t="s">
        <v>669</v>
      </c>
      <c r="E85" s="52" t="s">
        <v>1121</v>
      </c>
      <c r="F85" s="53">
        <v>7553.9098729307461</v>
      </c>
      <c r="G85" s="48"/>
    </row>
    <row r="86" spans="2:7" x14ac:dyDescent="0.35">
      <c r="B86" s="52" t="s">
        <v>470</v>
      </c>
      <c r="C86" s="52" t="s">
        <v>1084</v>
      </c>
      <c r="D86" s="52" t="s">
        <v>669</v>
      </c>
      <c r="E86" s="52" t="s">
        <v>1121</v>
      </c>
      <c r="F86" s="53">
        <v>5741.4512236575811</v>
      </c>
      <c r="G86" s="48"/>
    </row>
    <row r="87" spans="2:7" x14ac:dyDescent="0.35">
      <c r="B87" s="52" t="s">
        <v>508</v>
      </c>
      <c r="C87" s="52" t="s">
        <v>1085</v>
      </c>
      <c r="D87" s="52" t="s">
        <v>669</v>
      </c>
      <c r="E87" s="52" t="s">
        <v>1121</v>
      </c>
      <c r="F87" s="53">
        <v>3980.0126141219248</v>
      </c>
      <c r="G87" s="48"/>
    </row>
    <row r="88" spans="2:7" x14ac:dyDescent="0.35">
      <c r="B88" s="52" t="s">
        <v>173</v>
      </c>
      <c r="C88" s="52" t="s">
        <v>1086</v>
      </c>
      <c r="D88" s="52" t="s">
        <v>667</v>
      </c>
      <c r="E88" s="52" t="s">
        <v>1120</v>
      </c>
      <c r="F88" s="53">
        <v>5406.515910010281</v>
      </c>
      <c r="G88" s="48"/>
    </row>
    <row r="89" spans="2:7" x14ac:dyDescent="0.35">
      <c r="B89" s="52" t="s">
        <v>173</v>
      </c>
      <c r="C89" s="52" t="s">
        <v>1087</v>
      </c>
      <c r="D89" s="52" t="s">
        <v>667</v>
      </c>
      <c r="E89" s="52" t="s">
        <v>1120</v>
      </c>
      <c r="F89" s="53">
        <v>1368.6614089999073</v>
      </c>
      <c r="G89" s="48"/>
    </row>
    <row r="90" spans="2:7" x14ac:dyDescent="0.35">
      <c r="B90" s="52" t="s">
        <v>196</v>
      </c>
      <c r="C90" s="52" t="s">
        <v>1088</v>
      </c>
      <c r="D90" s="52" t="s">
        <v>667</v>
      </c>
      <c r="E90" s="52" t="s">
        <v>1120</v>
      </c>
      <c r="F90" s="53">
        <v>3049.0080887906911</v>
      </c>
      <c r="G90" s="48"/>
    </row>
    <row r="91" spans="2:7" x14ac:dyDescent="0.35">
      <c r="B91" s="52" t="s">
        <v>1089</v>
      </c>
      <c r="C91" s="52" t="s">
        <v>1090</v>
      </c>
      <c r="D91" s="52" t="s">
        <v>667</v>
      </c>
      <c r="E91" s="52" t="s">
        <v>1120</v>
      </c>
      <c r="F91" s="53">
        <v>1138.7136126531473</v>
      </c>
      <c r="G91" s="48"/>
    </row>
    <row r="92" spans="2:7" x14ac:dyDescent="0.35">
      <c r="B92" s="52" t="s">
        <v>508</v>
      </c>
      <c r="C92" s="52" t="s">
        <v>1091</v>
      </c>
      <c r="D92" s="52" t="s">
        <v>667</v>
      </c>
      <c r="E92" s="52" t="s">
        <v>1120</v>
      </c>
      <c r="F92" s="53">
        <v>9566.6222771138218</v>
      </c>
      <c r="G92" s="48"/>
    </row>
    <row r="93" spans="2:7" x14ac:dyDescent="0.35">
      <c r="B93" s="52" t="s">
        <v>173</v>
      </c>
      <c r="C93" s="52" t="s">
        <v>1092</v>
      </c>
      <c r="D93" s="52" t="s">
        <v>667</v>
      </c>
      <c r="E93" s="52" t="s">
        <v>1120</v>
      </c>
      <c r="F93" s="53">
        <v>9291.0950356139238</v>
      </c>
      <c r="G93" s="48"/>
    </row>
    <row r="94" spans="2:7" x14ac:dyDescent="0.35">
      <c r="B94" s="52" t="s">
        <v>1007</v>
      </c>
      <c r="C94" s="52" t="s">
        <v>1093</v>
      </c>
      <c r="D94" s="52" t="s">
        <v>667</v>
      </c>
      <c r="E94" s="52" t="s">
        <v>1120</v>
      </c>
      <c r="F94" s="53">
        <v>451.0030552517108</v>
      </c>
      <c r="G94" s="48"/>
    </row>
    <row r="95" spans="2:7" x14ac:dyDescent="0.35">
      <c r="B95" s="52" t="s">
        <v>117</v>
      </c>
      <c r="C95" s="52" t="s">
        <v>1094</v>
      </c>
      <c r="D95" s="52" t="s">
        <v>667</v>
      </c>
      <c r="E95" s="52" t="s">
        <v>1120</v>
      </c>
      <c r="F95" s="53">
        <v>4054.7437474837734</v>
      </c>
      <c r="G95" s="48"/>
    </row>
    <row r="96" spans="2:7" x14ac:dyDescent="0.35">
      <c r="B96" s="52" t="s">
        <v>150</v>
      </c>
      <c r="C96" s="52" t="s">
        <v>1095</v>
      </c>
      <c r="D96" s="52" t="s">
        <v>667</v>
      </c>
      <c r="E96" s="52" t="s">
        <v>1120</v>
      </c>
      <c r="F96" s="53">
        <v>6821.3279922816573</v>
      </c>
      <c r="G96" s="48"/>
    </row>
    <row r="97" spans="2:7" x14ac:dyDescent="0.35">
      <c r="B97" s="52" t="s">
        <v>91</v>
      </c>
      <c r="C97" s="52" t="s">
        <v>1096</v>
      </c>
      <c r="D97" s="52" t="s">
        <v>667</v>
      </c>
      <c r="E97" s="52" t="s">
        <v>1120</v>
      </c>
      <c r="F97" s="53">
        <v>3788.7023925226658</v>
      </c>
      <c r="G97" s="48"/>
    </row>
    <row r="98" spans="2:7" x14ac:dyDescent="0.35">
      <c r="B98" s="52" t="s">
        <v>547</v>
      </c>
      <c r="C98" s="52" t="s">
        <v>1097</v>
      </c>
      <c r="D98" s="52" t="s">
        <v>667</v>
      </c>
      <c r="E98" s="52" t="s">
        <v>1120</v>
      </c>
      <c r="F98" s="53">
        <v>2335.0981862332519</v>
      </c>
      <c r="G98" s="48"/>
    </row>
    <row r="99" spans="2:7" x14ac:dyDescent="0.35">
      <c r="B99" s="52" t="s">
        <v>470</v>
      </c>
      <c r="C99" s="52" t="s">
        <v>1098</v>
      </c>
      <c r="D99" s="52" t="s">
        <v>667</v>
      </c>
      <c r="E99" s="52" t="s">
        <v>1120</v>
      </c>
      <c r="F99" s="53">
        <v>69.929947850547734</v>
      </c>
      <c r="G99" s="48"/>
    </row>
    <row r="100" spans="2:7" x14ac:dyDescent="0.35">
      <c r="B100" s="52" t="s">
        <v>150</v>
      </c>
      <c r="C100" s="52" t="s">
        <v>1098</v>
      </c>
      <c r="D100" s="52" t="s">
        <v>667</v>
      </c>
      <c r="E100" s="52" t="s">
        <v>1120</v>
      </c>
      <c r="F100" s="53">
        <v>5274.0837557564255</v>
      </c>
      <c r="G100" s="48"/>
    </row>
    <row r="101" spans="2:7" x14ac:dyDescent="0.35">
      <c r="B101" s="52" t="s">
        <v>470</v>
      </c>
      <c r="C101" s="52" t="s">
        <v>1099</v>
      </c>
      <c r="D101" s="52" t="s">
        <v>669</v>
      </c>
      <c r="E101" s="52" t="s">
        <v>1121</v>
      </c>
      <c r="F101" s="53">
        <v>7134.5951020550547</v>
      </c>
      <c r="G101" s="48"/>
    </row>
    <row r="102" spans="2:7" x14ac:dyDescent="0.35">
      <c r="B102" s="52" t="s">
        <v>470</v>
      </c>
      <c r="C102" s="52" t="s">
        <v>1100</v>
      </c>
      <c r="D102" s="52" t="s">
        <v>669</v>
      </c>
      <c r="E102" s="52" t="s">
        <v>1121</v>
      </c>
      <c r="F102" s="53">
        <v>2456.0406273079093</v>
      </c>
      <c r="G102" s="48"/>
    </row>
    <row r="103" spans="2:7" x14ac:dyDescent="0.35">
      <c r="B103" s="52" t="s">
        <v>470</v>
      </c>
      <c r="C103" s="52" t="s">
        <v>1101</v>
      </c>
      <c r="D103" s="52" t="s">
        <v>669</v>
      </c>
      <c r="E103" s="52" t="s">
        <v>1121</v>
      </c>
      <c r="F103" s="53">
        <v>9086.4500590281514</v>
      </c>
      <c r="G103" s="48"/>
    </row>
    <row r="104" spans="2:7" x14ac:dyDescent="0.35">
      <c r="B104" s="52" t="s">
        <v>1007</v>
      </c>
      <c r="C104" s="52" t="s">
        <v>1102</v>
      </c>
      <c r="D104" s="52" t="s">
        <v>669</v>
      </c>
      <c r="E104" s="52" t="s">
        <v>1121</v>
      </c>
      <c r="F104" s="53">
        <v>2463.0753943240002</v>
      </c>
      <c r="G104" s="48"/>
    </row>
    <row r="105" spans="2:7" x14ac:dyDescent="0.35">
      <c r="B105" s="52" t="s">
        <v>168</v>
      </c>
      <c r="C105" s="52" t="s">
        <v>1103</v>
      </c>
      <c r="D105" s="52" t="s">
        <v>669</v>
      </c>
      <c r="E105" s="52" t="s">
        <v>1121</v>
      </c>
      <c r="F105" s="53">
        <v>9217.3490317947053</v>
      </c>
      <c r="G105" s="48"/>
    </row>
    <row r="106" spans="2:7" x14ac:dyDescent="0.35">
      <c r="B106" s="52" t="s">
        <v>1055</v>
      </c>
      <c r="C106" s="52" t="s">
        <v>1104</v>
      </c>
      <c r="D106" s="52" t="s">
        <v>669</v>
      </c>
      <c r="E106" s="52" t="s">
        <v>1121</v>
      </c>
      <c r="F106" s="53">
        <v>8061.4865260603838</v>
      </c>
      <c r="G106" s="48"/>
    </row>
    <row r="107" spans="2:7" x14ac:dyDescent="0.35">
      <c r="B107" s="52" t="s">
        <v>150</v>
      </c>
      <c r="C107" s="52" t="s">
        <v>1105</v>
      </c>
      <c r="D107" s="52" t="s">
        <v>667</v>
      </c>
      <c r="E107" s="52" t="s">
        <v>1120</v>
      </c>
      <c r="F107" s="53">
        <v>5986.2416948027903</v>
      </c>
      <c r="G107" s="48"/>
    </row>
    <row r="108" spans="2:7" x14ac:dyDescent="0.35">
      <c r="B108" s="52" t="s">
        <v>150</v>
      </c>
      <c r="C108" s="52" t="s">
        <v>1106</v>
      </c>
      <c r="D108" s="52" t="s">
        <v>667</v>
      </c>
      <c r="E108" s="52" t="s">
        <v>1120</v>
      </c>
      <c r="F108" s="53">
        <v>2740.0424741556249</v>
      </c>
      <c r="G108" s="48"/>
    </row>
    <row r="109" spans="2:7" x14ac:dyDescent="0.35">
      <c r="B109" s="52" t="s">
        <v>117</v>
      </c>
      <c r="C109" s="52" t="s">
        <v>1107</v>
      </c>
      <c r="D109" s="52" t="s">
        <v>667</v>
      </c>
      <c r="E109" s="52" t="s">
        <v>1120</v>
      </c>
      <c r="F109" s="53">
        <v>3091.0154573736691</v>
      </c>
      <c r="G109" s="48"/>
    </row>
    <row r="110" spans="2:7" x14ac:dyDescent="0.35">
      <c r="B110" s="52" t="s">
        <v>1055</v>
      </c>
      <c r="C110" s="52" t="s">
        <v>1108</v>
      </c>
      <c r="D110" s="52" t="s">
        <v>669</v>
      </c>
      <c r="E110" s="52" t="s">
        <v>1121</v>
      </c>
      <c r="F110" s="53">
        <v>1239.2723251153247</v>
      </c>
      <c r="G110" s="48"/>
    </row>
    <row r="111" spans="2:7" x14ac:dyDescent="0.35">
      <c r="B111" s="52" t="s">
        <v>168</v>
      </c>
      <c r="C111" s="52" t="s">
        <v>1109</v>
      </c>
      <c r="D111" s="52" t="s">
        <v>669</v>
      </c>
      <c r="E111" s="52" t="s">
        <v>1121</v>
      </c>
      <c r="F111" s="53">
        <v>6836.5601017339659</v>
      </c>
      <c r="G111" s="48"/>
    </row>
    <row r="112" spans="2:7" x14ac:dyDescent="0.35">
      <c r="B112" s="52" t="s">
        <v>472</v>
      </c>
      <c r="C112" s="52" t="s">
        <v>1110</v>
      </c>
      <c r="D112" s="52" t="s">
        <v>669</v>
      </c>
      <c r="E112" s="52" t="s">
        <v>1121</v>
      </c>
      <c r="F112" s="53">
        <v>7461.5800989431209</v>
      </c>
      <c r="G112" s="48"/>
    </row>
    <row r="113" spans="2:7" x14ac:dyDescent="0.35">
      <c r="B113" s="52" t="s">
        <v>1055</v>
      </c>
      <c r="C113" s="52" t="s">
        <v>1111</v>
      </c>
      <c r="D113" s="52" t="s">
        <v>669</v>
      </c>
      <c r="E113" s="52" t="s">
        <v>1121</v>
      </c>
      <c r="F113" s="53">
        <v>3693.5474425417101</v>
      </c>
      <c r="G113" s="48"/>
    </row>
    <row r="114" spans="2:7" x14ac:dyDescent="0.35">
      <c r="B114" s="52" t="s">
        <v>470</v>
      </c>
      <c r="C114" s="52" t="s">
        <v>1112</v>
      </c>
      <c r="D114" s="52" t="s">
        <v>669</v>
      </c>
      <c r="E114" s="52" t="s">
        <v>1121</v>
      </c>
      <c r="F114" s="53">
        <v>393.45655950471235</v>
      </c>
      <c r="G114" s="48"/>
    </row>
    <row r="115" spans="2:7" x14ac:dyDescent="0.35">
      <c r="B115" s="52" t="s">
        <v>470</v>
      </c>
      <c r="C115" s="52" t="s">
        <v>1113</v>
      </c>
      <c r="D115" s="52" t="s">
        <v>669</v>
      </c>
      <c r="E115" s="52" t="s">
        <v>1121</v>
      </c>
      <c r="F115" s="53">
        <v>4027.9114178887608</v>
      </c>
      <c r="G115" s="48"/>
    </row>
    <row r="116" spans="2:7" x14ac:dyDescent="0.35">
      <c r="B116" s="52" t="s">
        <v>1007</v>
      </c>
      <c r="C116" s="52" t="s">
        <v>1114</v>
      </c>
      <c r="D116" s="52" t="s">
        <v>669</v>
      </c>
      <c r="E116" s="52" t="s">
        <v>1121</v>
      </c>
      <c r="F116" s="53">
        <v>46.125821114910707</v>
      </c>
      <c r="G116" s="48"/>
    </row>
    <row r="117" spans="2:7" x14ac:dyDescent="0.35">
      <c r="B117" s="52" t="s">
        <v>1055</v>
      </c>
      <c r="C117" s="52" t="s">
        <v>1115</v>
      </c>
      <c r="D117" s="52" t="s">
        <v>669</v>
      </c>
      <c r="E117" s="52" t="s">
        <v>1121</v>
      </c>
      <c r="F117" s="53">
        <v>1406.7988920961782</v>
      </c>
      <c r="G117" s="48"/>
    </row>
    <row r="118" spans="2:7" x14ac:dyDescent="0.35">
      <c r="B118" s="52" t="s">
        <v>1116</v>
      </c>
      <c r="C118" s="52" t="s">
        <v>1117</v>
      </c>
      <c r="D118" s="52" t="s">
        <v>669</v>
      </c>
      <c r="E118" s="52" t="s">
        <v>1121</v>
      </c>
      <c r="F118" s="53">
        <v>9392.059492761111</v>
      </c>
      <c r="G118" s="48"/>
    </row>
    <row r="119" spans="2:7" x14ac:dyDescent="0.35">
      <c r="B119" s="52" t="s">
        <v>150</v>
      </c>
      <c r="C119" s="52" t="s">
        <v>1117</v>
      </c>
      <c r="D119" s="52" t="s">
        <v>670</v>
      </c>
      <c r="E119" s="52" t="s">
        <v>1121</v>
      </c>
      <c r="F119" s="53">
        <v>8133.2213933503217</v>
      </c>
      <c r="G119" s="4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D355-DF98-5842-9007-E12CA9EC9DE6}">
  <sheetPr>
    <tabColor theme="5"/>
  </sheetPr>
  <dimension ref="A1:C11"/>
  <sheetViews>
    <sheetView showGridLines="0" zoomScale="125" workbookViewId="0">
      <selection activeCell="C10" sqref="C10"/>
    </sheetView>
  </sheetViews>
  <sheetFormatPr defaultColWidth="11.1640625" defaultRowHeight="15.5" x14ac:dyDescent="0.35"/>
  <cols>
    <col min="1" max="1" width="22.9140625" customWidth="1"/>
    <col min="2" max="2" width="23.83203125" customWidth="1"/>
    <col min="3" max="3" width="18.6640625" customWidth="1"/>
    <col min="4" max="4" width="16.6640625" customWidth="1"/>
    <col min="5" max="5" width="15.33203125" bestFit="1" customWidth="1"/>
    <col min="6" max="6" width="15.5" bestFit="1" customWidth="1"/>
    <col min="7" max="7" width="20.1640625" bestFit="1" customWidth="1"/>
    <col min="8" max="8" width="17.33203125" bestFit="1" customWidth="1"/>
    <col min="10" max="10" width="16" bestFit="1" customWidth="1"/>
  </cols>
  <sheetData>
    <row r="1" spans="1:3" x14ac:dyDescent="0.35">
      <c r="A1" s="52" t="s">
        <v>15</v>
      </c>
      <c r="B1" s="52" t="s">
        <v>1204</v>
      </c>
      <c r="C1" s="52" t="s">
        <v>1133</v>
      </c>
    </row>
    <row r="2" spans="1:3" x14ac:dyDescent="0.35">
      <c r="A2" s="52" t="s">
        <v>1126</v>
      </c>
      <c r="B2" s="54" t="s">
        <v>1205</v>
      </c>
      <c r="C2" s="52"/>
    </row>
    <row r="3" spans="1:3" x14ac:dyDescent="0.35">
      <c r="A3" s="52" t="s">
        <v>1127</v>
      </c>
      <c r="B3" s="54" t="s">
        <v>1205</v>
      </c>
      <c r="C3" s="52"/>
    </row>
    <row r="4" spans="1:3" x14ac:dyDescent="0.35">
      <c r="A4" s="52" t="s">
        <v>1128</v>
      </c>
      <c r="B4" s="54" t="s">
        <v>1205</v>
      </c>
      <c r="C4" s="52"/>
    </row>
    <row r="5" spans="1:3" x14ac:dyDescent="0.35">
      <c r="A5" s="52" t="s">
        <v>1129</v>
      </c>
      <c r="B5" s="54" t="s">
        <v>1205</v>
      </c>
      <c r="C5" s="52"/>
    </row>
    <row r="6" spans="1:3" x14ac:dyDescent="0.35">
      <c r="A6" s="52" t="s">
        <v>1130</v>
      </c>
      <c r="B6" s="54" t="s">
        <v>1205</v>
      </c>
      <c r="C6" s="52"/>
    </row>
    <row r="7" spans="1:3" x14ac:dyDescent="0.35">
      <c r="A7" s="52" t="s">
        <v>1131</v>
      </c>
      <c r="B7" s="54" t="s">
        <v>1205</v>
      </c>
      <c r="C7" s="52"/>
    </row>
    <row r="8" spans="1:3" x14ac:dyDescent="0.35">
      <c r="A8" s="52" t="s">
        <v>1132</v>
      </c>
      <c r="B8" s="54" t="s">
        <v>1205</v>
      </c>
      <c r="C8" s="52"/>
    </row>
    <row r="9" spans="1:3" x14ac:dyDescent="0.35">
      <c r="A9" s="52" t="s">
        <v>1135</v>
      </c>
      <c r="B9" s="54"/>
      <c r="C9" s="52" t="s">
        <v>1134</v>
      </c>
    </row>
    <row r="10" spans="1:3" x14ac:dyDescent="0.35">
      <c r="A10" s="52" t="s">
        <v>1136</v>
      </c>
      <c r="B10" s="52"/>
      <c r="C10" s="52" t="s">
        <v>1134</v>
      </c>
    </row>
    <row r="11" spans="1:3" x14ac:dyDescent="0.35">
      <c r="A11" s="52" t="s">
        <v>1137</v>
      </c>
      <c r="B11" s="52"/>
      <c r="C11" s="52" t="s">
        <v>1134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B3BD5-DA74-B241-AFAE-D907FC7E235D}">
  <sheetPr>
    <tabColor theme="5"/>
  </sheetPr>
  <dimension ref="B2:F87"/>
  <sheetViews>
    <sheetView showGridLines="0" zoomScale="60" zoomScaleNormal="60" workbookViewId="0">
      <selection activeCell="C11" sqref="C11"/>
    </sheetView>
  </sheetViews>
  <sheetFormatPr defaultColWidth="11.1640625" defaultRowHeight="15.5" x14ac:dyDescent="0.35"/>
  <cols>
    <col min="2" max="2" width="25" customWidth="1"/>
    <col min="3" max="3" width="20.6640625" bestFit="1" customWidth="1"/>
    <col min="4" max="4" width="17.33203125" bestFit="1" customWidth="1"/>
    <col min="6" max="6" width="16" bestFit="1" customWidth="1"/>
  </cols>
  <sheetData>
    <row r="2" spans="2:6" x14ac:dyDescent="0.35">
      <c r="B2" s="13" t="s">
        <v>1167</v>
      </c>
      <c r="C2" s="14"/>
      <c r="D2" s="14"/>
      <c r="E2" s="14"/>
      <c r="F2" s="15"/>
    </row>
    <row r="3" spans="2:6" x14ac:dyDescent="0.35">
      <c r="B3" s="16" t="s">
        <v>1170</v>
      </c>
      <c r="F3" s="17"/>
    </row>
    <row r="4" spans="2:6" x14ac:dyDescent="0.35">
      <c r="B4" s="34"/>
      <c r="F4" s="17"/>
    </row>
    <row r="5" spans="2:6" x14ac:dyDescent="0.35">
      <c r="B5" s="22"/>
      <c r="F5" s="17"/>
    </row>
    <row r="6" spans="2:6" x14ac:dyDescent="0.35">
      <c r="B6" s="22"/>
      <c r="F6" s="17"/>
    </row>
    <row r="7" spans="2:6" x14ac:dyDescent="0.35">
      <c r="B7" s="18"/>
      <c r="C7" s="19"/>
      <c r="D7" s="19"/>
      <c r="E7" s="19"/>
      <c r="F7" s="20"/>
    </row>
    <row r="11" spans="2:6" ht="27" customHeight="1" x14ac:dyDescent="0.45">
      <c r="B11" s="43" t="s">
        <v>1168</v>
      </c>
      <c r="C11" s="43" t="s">
        <v>1169</v>
      </c>
    </row>
    <row r="12" spans="2:6" x14ac:dyDescent="0.35">
      <c r="B12" s="52" t="s">
        <v>1138</v>
      </c>
      <c r="C12" s="48"/>
    </row>
    <row r="13" spans="2:6" x14ac:dyDescent="0.35">
      <c r="B13" s="52" t="s">
        <v>1138</v>
      </c>
      <c r="C13" s="48"/>
    </row>
    <row r="14" spans="2:6" x14ac:dyDescent="0.35">
      <c r="B14" s="52" t="s">
        <v>1139</v>
      </c>
      <c r="C14" s="48"/>
    </row>
    <row r="15" spans="2:6" x14ac:dyDescent="0.35">
      <c r="B15" s="52" t="s">
        <v>1140</v>
      </c>
      <c r="C15" s="48"/>
    </row>
    <row r="16" spans="2:6" x14ac:dyDescent="0.35">
      <c r="B16" s="52" t="s">
        <v>1141</v>
      </c>
      <c r="C16" s="48"/>
    </row>
    <row r="17" spans="2:3" x14ac:dyDescent="0.35">
      <c r="B17" s="52" t="s">
        <v>1142</v>
      </c>
      <c r="C17" s="48"/>
    </row>
    <row r="18" spans="2:3" x14ac:dyDescent="0.35">
      <c r="B18" s="52" t="s">
        <v>1143</v>
      </c>
      <c r="C18" s="48"/>
    </row>
    <row r="19" spans="2:3" x14ac:dyDescent="0.35">
      <c r="B19" s="52" t="s">
        <v>1144</v>
      </c>
      <c r="C19" s="48"/>
    </row>
    <row r="20" spans="2:3" x14ac:dyDescent="0.35">
      <c r="B20" s="52" t="s">
        <v>1145</v>
      </c>
      <c r="C20" s="48"/>
    </row>
    <row r="21" spans="2:3" x14ac:dyDescent="0.35">
      <c r="B21" s="52" t="s">
        <v>1146</v>
      </c>
      <c r="C21" s="48"/>
    </row>
    <row r="22" spans="2:3" x14ac:dyDescent="0.35">
      <c r="B22" s="52" t="s">
        <v>1146</v>
      </c>
      <c r="C22" s="48"/>
    </row>
    <row r="23" spans="2:3" x14ac:dyDescent="0.35">
      <c r="B23" s="52" t="s">
        <v>1147</v>
      </c>
      <c r="C23" s="48"/>
    </row>
    <row r="24" spans="2:3" x14ac:dyDescent="0.35">
      <c r="B24" s="52" t="s">
        <v>1148</v>
      </c>
      <c r="C24" s="48"/>
    </row>
    <row r="25" spans="2:3" x14ac:dyDescent="0.35">
      <c r="B25" s="52" t="s">
        <v>1149</v>
      </c>
      <c r="C25" s="48"/>
    </row>
    <row r="26" spans="2:3" x14ac:dyDescent="0.35">
      <c r="B26" s="52" t="s">
        <v>1150</v>
      </c>
      <c r="C26" s="48"/>
    </row>
    <row r="27" spans="2:3" x14ac:dyDescent="0.35">
      <c r="B27" s="52" t="s">
        <v>1151</v>
      </c>
      <c r="C27" s="48"/>
    </row>
    <row r="28" spans="2:3" x14ac:dyDescent="0.35">
      <c r="B28" s="52" t="s">
        <v>1151</v>
      </c>
      <c r="C28" s="48"/>
    </row>
    <row r="29" spans="2:3" x14ac:dyDescent="0.35">
      <c r="B29" s="52" t="s">
        <v>1151</v>
      </c>
      <c r="C29" s="48"/>
    </row>
    <row r="30" spans="2:3" x14ac:dyDescent="0.35">
      <c r="B30" s="52" t="s">
        <v>1151</v>
      </c>
      <c r="C30" s="48"/>
    </row>
    <row r="31" spans="2:3" x14ac:dyDescent="0.35">
      <c r="B31" s="52" t="s">
        <v>1151</v>
      </c>
      <c r="C31" s="48"/>
    </row>
    <row r="32" spans="2:3" x14ac:dyDescent="0.35">
      <c r="B32" s="52" t="s">
        <v>1151</v>
      </c>
      <c r="C32" s="48"/>
    </row>
    <row r="33" spans="2:3" x14ac:dyDescent="0.35">
      <c r="B33" s="52" t="s">
        <v>1151</v>
      </c>
      <c r="C33" s="48"/>
    </row>
    <row r="34" spans="2:3" x14ac:dyDescent="0.35">
      <c r="B34" s="52" t="s">
        <v>1152</v>
      </c>
      <c r="C34" s="48"/>
    </row>
    <row r="35" spans="2:3" x14ac:dyDescent="0.35">
      <c r="B35" s="52" t="s">
        <v>1152</v>
      </c>
      <c r="C35" s="48"/>
    </row>
    <row r="36" spans="2:3" x14ac:dyDescent="0.35">
      <c r="B36" s="52" t="s">
        <v>1152</v>
      </c>
      <c r="C36" s="48"/>
    </row>
    <row r="37" spans="2:3" x14ac:dyDescent="0.35">
      <c r="B37" s="52" t="s">
        <v>1152</v>
      </c>
      <c r="C37" s="48"/>
    </row>
    <row r="38" spans="2:3" x14ac:dyDescent="0.35">
      <c r="B38" s="52" t="s">
        <v>1153</v>
      </c>
      <c r="C38" s="48"/>
    </row>
    <row r="39" spans="2:3" x14ac:dyDescent="0.35">
      <c r="B39" s="52" t="s">
        <v>1153</v>
      </c>
      <c r="C39" s="48"/>
    </row>
    <row r="40" spans="2:3" x14ac:dyDescent="0.35">
      <c r="B40" s="52" t="s">
        <v>1153</v>
      </c>
      <c r="C40" s="48"/>
    </row>
    <row r="41" spans="2:3" x14ac:dyDescent="0.35">
      <c r="B41" s="52" t="s">
        <v>1153</v>
      </c>
      <c r="C41" s="48"/>
    </row>
    <row r="42" spans="2:3" x14ac:dyDescent="0.35">
      <c r="B42" s="52" t="s">
        <v>1153</v>
      </c>
      <c r="C42" s="48"/>
    </row>
    <row r="43" spans="2:3" x14ac:dyDescent="0.35">
      <c r="B43" s="52" t="s">
        <v>1153</v>
      </c>
      <c r="C43" s="48"/>
    </row>
    <row r="44" spans="2:3" x14ac:dyDescent="0.35">
      <c r="B44" s="52" t="s">
        <v>1154</v>
      </c>
      <c r="C44" s="48"/>
    </row>
    <row r="45" spans="2:3" x14ac:dyDescent="0.35">
      <c r="B45" s="52" t="s">
        <v>1155</v>
      </c>
      <c r="C45" s="48"/>
    </row>
    <row r="46" spans="2:3" x14ac:dyDescent="0.35">
      <c r="B46" s="52" t="s">
        <v>1156</v>
      </c>
      <c r="C46" s="48"/>
    </row>
    <row r="47" spans="2:3" x14ac:dyDescent="0.35">
      <c r="B47" s="52" t="s">
        <v>1157</v>
      </c>
      <c r="C47" s="48"/>
    </row>
    <row r="48" spans="2:3" x14ac:dyDescent="0.35">
      <c r="B48" s="52" t="s">
        <v>1158</v>
      </c>
      <c r="C48" s="48"/>
    </row>
    <row r="49" spans="2:3" x14ac:dyDescent="0.35">
      <c r="B49" s="52" t="s">
        <v>1159</v>
      </c>
      <c r="C49" s="48"/>
    </row>
    <row r="50" spans="2:3" x14ac:dyDescent="0.35">
      <c r="B50" s="52" t="s">
        <v>1160</v>
      </c>
      <c r="C50" s="48"/>
    </row>
    <row r="51" spans="2:3" x14ac:dyDescent="0.35">
      <c r="B51" s="52" t="s">
        <v>1161</v>
      </c>
      <c r="C51" s="48"/>
    </row>
    <row r="52" spans="2:3" x14ac:dyDescent="0.35">
      <c r="B52" s="52" t="s">
        <v>1162</v>
      </c>
      <c r="C52" s="48"/>
    </row>
    <row r="53" spans="2:3" x14ac:dyDescent="0.35">
      <c r="B53" s="52" t="s">
        <v>1163</v>
      </c>
      <c r="C53" s="48"/>
    </row>
    <row r="54" spans="2:3" x14ac:dyDescent="0.35">
      <c r="B54" s="52" t="s">
        <v>1164</v>
      </c>
      <c r="C54" s="48"/>
    </row>
    <row r="55" spans="2:3" x14ac:dyDescent="0.35">
      <c r="B55" s="52" t="s">
        <v>1165</v>
      </c>
      <c r="C55" s="48"/>
    </row>
    <row r="56" spans="2:3" x14ac:dyDescent="0.35">
      <c r="B56" s="52" t="s">
        <v>1166</v>
      </c>
      <c r="C56" s="48"/>
    </row>
    <row r="57" spans="2:3" x14ac:dyDescent="0.35">
      <c r="B57" s="52" t="s">
        <v>1153</v>
      </c>
      <c r="C57" s="48"/>
    </row>
    <row r="58" spans="2:3" x14ac:dyDescent="0.35">
      <c r="B58" s="52" t="s">
        <v>1153</v>
      </c>
      <c r="C58" s="48"/>
    </row>
    <row r="59" spans="2:3" x14ac:dyDescent="0.35">
      <c r="B59" s="52" t="s">
        <v>1153</v>
      </c>
      <c r="C59" s="48"/>
    </row>
    <row r="60" spans="2:3" x14ac:dyDescent="0.35">
      <c r="B60" s="52" t="s">
        <v>1153</v>
      </c>
      <c r="C60" s="48"/>
    </row>
    <row r="61" spans="2:3" x14ac:dyDescent="0.35">
      <c r="B61" s="52" t="s">
        <v>1153</v>
      </c>
      <c r="C61" s="48"/>
    </row>
    <row r="62" spans="2:3" x14ac:dyDescent="0.35">
      <c r="B62" s="52" t="s">
        <v>1153</v>
      </c>
      <c r="C62" s="48"/>
    </row>
    <row r="63" spans="2:3" x14ac:dyDescent="0.35">
      <c r="B63" s="52" t="s">
        <v>1153</v>
      </c>
      <c r="C63" s="48"/>
    </row>
    <row r="64" spans="2:3" x14ac:dyDescent="0.35">
      <c r="B64" s="52" t="s">
        <v>1153</v>
      </c>
      <c r="C64" s="48"/>
    </row>
    <row r="65" spans="2:3" x14ac:dyDescent="0.35">
      <c r="B65" s="52" t="s">
        <v>1153</v>
      </c>
      <c r="C65" s="48"/>
    </row>
    <row r="66" spans="2:3" x14ac:dyDescent="0.35">
      <c r="B66" s="52" t="s">
        <v>1153</v>
      </c>
      <c r="C66" s="48"/>
    </row>
    <row r="67" spans="2:3" x14ac:dyDescent="0.35">
      <c r="B67" s="52" t="s">
        <v>1161</v>
      </c>
      <c r="C67" s="48"/>
    </row>
    <row r="68" spans="2:3" x14ac:dyDescent="0.35">
      <c r="B68" s="52" t="s">
        <v>1162</v>
      </c>
      <c r="C68" s="48"/>
    </row>
    <row r="69" spans="2:3" x14ac:dyDescent="0.35">
      <c r="B69" s="52" t="s">
        <v>1163</v>
      </c>
      <c r="C69" s="48"/>
    </row>
    <row r="70" spans="2:3" x14ac:dyDescent="0.35">
      <c r="B70" s="52" t="s">
        <v>1164</v>
      </c>
      <c r="C70" s="48"/>
    </row>
    <row r="71" spans="2:3" x14ac:dyDescent="0.35">
      <c r="B71" s="52" t="s">
        <v>1153</v>
      </c>
      <c r="C71" s="48"/>
    </row>
    <row r="72" spans="2:3" x14ac:dyDescent="0.35">
      <c r="B72" s="52" t="s">
        <v>1153</v>
      </c>
      <c r="C72" s="48"/>
    </row>
    <row r="73" spans="2:3" x14ac:dyDescent="0.35">
      <c r="B73" s="52" t="s">
        <v>1153</v>
      </c>
      <c r="C73" s="48"/>
    </row>
    <row r="74" spans="2:3" x14ac:dyDescent="0.35">
      <c r="B74" s="52" t="s">
        <v>1153</v>
      </c>
      <c r="C74" s="48"/>
    </row>
    <row r="75" spans="2:3" x14ac:dyDescent="0.35">
      <c r="B75" s="52" t="s">
        <v>1153</v>
      </c>
      <c r="C75" s="48"/>
    </row>
    <row r="76" spans="2:3" x14ac:dyDescent="0.35">
      <c r="B76" s="52" t="s">
        <v>1153</v>
      </c>
      <c r="C76" s="48"/>
    </row>
    <row r="77" spans="2:3" x14ac:dyDescent="0.35">
      <c r="B77" s="52" t="s">
        <v>1153</v>
      </c>
      <c r="C77" s="48"/>
    </row>
    <row r="78" spans="2:3" x14ac:dyDescent="0.35">
      <c r="B78" s="52" t="s">
        <v>1153</v>
      </c>
      <c r="C78" s="48"/>
    </row>
    <row r="79" spans="2:3" x14ac:dyDescent="0.35">
      <c r="B79" s="52" t="s">
        <v>1153</v>
      </c>
      <c r="C79" s="48"/>
    </row>
    <row r="80" spans="2:3" x14ac:dyDescent="0.35">
      <c r="B80" s="52" t="s">
        <v>1153</v>
      </c>
      <c r="C80" s="48"/>
    </row>
    <row r="81" spans="2:3" x14ac:dyDescent="0.35">
      <c r="B81" s="52" t="s">
        <v>1153</v>
      </c>
      <c r="C81" s="48"/>
    </row>
    <row r="82" spans="2:3" x14ac:dyDescent="0.35">
      <c r="B82" s="52" t="s">
        <v>1153</v>
      </c>
      <c r="C82" s="48"/>
    </row>
    <row r="83" spans="2:3" x14ac:dyDescent="0.35">
      <c r="B83" s="52" t="s">
        <v>1153</v>
      </c>
      <c r="C83" s="48"/>
    </row>
    <row r="84" spans="2:3" x14ac:dyDescent="0.35">
      <c r="B84" s="52" t="s">
        <v>1153</v>
      </c>
      <c r="C84" s="48"/>
    </row>
    <row r="85" spans="2:3" x14ac:dyDescent="0.35">
      <c r="B85" s="52" t="s">
        <v>1153</v>
      </c>
      <c r="C85" s="48"/>
    </row>
    <row r="86" spans="2:3" x14ac:dyDescent="0.35">
      <c r="B86" s="52" t="s">
        <v>1154</v>
      </c>
      <c r="C86" s="48"/>
    </row>
    <row r="87" spans="2:3" x14ac:dyDescent="0.35">
      <c r="B87" s="52" t="s">
        <v>1155</v>
      </c>
      <c r="C87" s="4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8C1F-0944-49AA-A095-B83B5BE38C93}">
  <sheetPr>
    <tabColor theme="0"/>
  </sheetPr>
  <dimension ref="A1"/>
  <sheetViews>
    <sheetView workbookViewId="0">
      <selection activeCell="J15" sqref="J15"/>
    </sheetView>
  </sheetViews>
  <sheetFormatPr defaultRowHeight="15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2318-0E8E-4846-8C15-16DB8B307ADD}">
  <sheetPr>
    <tabColor rgb="FF92D050"/>
  </sheetPr>
  <dimension ref="B2:O16"/>
  <sheetViews>
    <sheetView showGridLines="0" zoomScale="72" workbookViewId="0">
      <selection activeCell="B18" sqref="B18"/>
    </sheetView>
  </sheetViews>
  <sheetFormatPr defaultColWidth="11.1640625" defaultRowHeight="15.5" x14ac:dyDescent="0.35"/>
  <cols>
    <col min="2" max="2" width="11.1640625" customWidth="1"/>
  </cols>
  <sheetData>
    <row r="2" spans="2:15" x14ac:dyDescent="0.35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5"/>
    </row>
    <row r="3" spans="2:15" x14ac:dyDescent="0.35">
      <c r="B3" s="16" t="s">
        <v>7</v>
      </c>
      <c r="K3" s="17"/>
    </row>
    <row r="4" spans="2:15" x14ac:dyDescent="0.35">
      <c r="B4" s="18" t="s">
        <v>1174</v>
      </c>
      <c r="C4" s="19"/>
      <c r="D4" s="19"/>
      <c r="E4" s="19"/>
      <c r="F4" s="19"/>
      <c r="G4" s="19"/>
      <c r="H4" s="19"/>
      <c r="I4" s="19"/>
      <c r="J4" s="19"/>
      <c r="K4" s="20"/>
    </row>
    <row r="8" spans="2:15" x14ac:dyDescent="0.35">
      <c r="B8" s="1" t="s">
        <v>15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6</v>
      </c>
    </row>
    <row r="9" spans="2:15" x14ac:dyDescent="0.35">
      <c r="B9" s="4" t="s">
        <v>16</v>
      </c>
      <c r="C9" s="2">
        <v>6</v>
      </c>
      <c r="D9" s="2">
        <v>6</v>
      </c>
      <c r="E9" s="2">
        <v>10</v>
      </c>
      <c r="F9" s="2">
        <v>15</v>
      </c>
      <c r="G9" s="2">
        <v>15</v>
      </c>
      <c r="H9" s="2">
        <v>11</v>
      </c>
      <c r="I9" s="2">
        <v>8</v>
      </c>
      <c r="J9" s="2">
        <v>3</v>
      </c>
      <c r="K9" s="2">
        <v>0</v>
      </c>
      <c r="L9" s="2">
        <v>14</v>
      </c>
      <c r="M9" s="2">
        <v>6</v>
      </c>
      <c r="N9" s="2">
        <v>15</v>
      </c>
      <c r="O9" s="3"/>
    </row>
    <row r="10" spans="2:15" x14ac:dyDescent="0.35">
      <c r="B10" s="4" t="s">
        <v>17</v>
      </c>
      <c r="C10" s="2">
        <v>7</v>
      </c>
      <c r="D10" s="2">
        <v>9</v>
      </c>
      <c r="E10" s="2">
        <v>1</v>
      </c>
      <c r="F10" s="2">
        <v>13</v>
      </c>
      <c r="G10" s="2">
        <v>14</v>
      </c>
      <c r="H10" s="2">
        <v>12</v>
      </c>
      <c r="I10" s="2">
        <v>14</v>
      </c>
      <c r="J10" s="2">
        <v>13</v>
      </c>
      <c r="K10" s="2">
        <v>8</v>
      </c>
      <c r="L10" s="2">
        <v>0</v>
      </c>
      <c r="M10" s="2">
        <v>5</v>
      </c>
      <c r="N10" s="2">
        <v>4</v>
      </c>
      <c r="O10" s="3"/>
    </row>
    <row r="11" spans="2:15" x14ac:dyDescent="0.35">
      <c r="B11" s="4" t="s">
        <v>18</v>
      </c>
      <c r="C11" s="2">
        <v>6</v>
      </c>
      <c r="D11" s="2">
        <v>14</v>
      </c>
      <c r="E11" s="2">
        <v>8</v>
      </c>
      <c r="F11" s="2">
        <v>5</v>
      </c>
      <c r="G11" s="2">
        <v>2</v>
      </c>
      <c r="H11" s="2">
        <v>6</v>
      </c>
      <c r="I11" s="2">
        <v>5</v>
      </c>
      <c r="J11" s="2">
        <v>7</v>
      </c>
      <c r="K11" s="2">
        <v>7</v>
      </c>
      <c r="L11" s="2">
        <v>1</v>
      </c>
      <c r="M11" s="2">
        <v>3</v>
      </c>
      <c r="N11" s="2">
        <v>0</v>
      </c>
      <c r="O11" s="3"/>
    </row>
    <row r="12" spans="2:15" x14ac:dyDescent="0.35">
      <c r="B12" s="4" t="s">
        <v>19</v>
      </c>
      <c r="C12" s="2">
        <v>15</v>
      </c>
      <c r="D12" s="2">
        <v>13</v>
      </c>
      <c r="E12" s="2">
        <v>12</v>
      </c>
      <c r="F12" s="2">
        <v>7</v>
      </c>
      <c r="G12" s="2">
        <v>5</v>
      </c>
      <c r="H12" s="2">
        <v>9</v>
      </c>
      <c r="I12" s="2">
        <v>12</v>
      </c>
      <c r="J12" s="2">
        <v>7</v>
      </c>
      <c r="K12" s="2">
        <v>9</v>
      </c>
      <c r="L12" s="2">
        <v>3</v>
      </c>
      <c r="M12" s="2">
        <v>13</v>
      </c>
      <c r="N12" s="2">
        <v>14</v>
      </c>
      <c r="O12" s="3"/>
    </row>
    <row r="13" spans="2:15" x14ac:dyDescent="0.35">
      <c r="B13" s="4" t="s">
        <v>20</v>
      </c>
      <c r="C13" s="2">
        <v>3</v>
      </c>
      <c r="D13" s="2">
        <v>14</v>
      </c>
      <c r="E13" s="2">
        <v>5</v>
      </c>
      <c r="F13" s="2">
        <v>3</v>
      </c>
      <c r="G13" s="2">
        <v>11</v>
      </c>
      <c r="H13" s="2">
        <v>2</v>
      </c>
      <c r="I13" s="2">
        <v>4</v>
      </c>
      <c r="J13" s="2">
        <v>11</v>
      </c>
      <c r="K13" s="2">
        <v>5</v>
      </c>
      <c r="L13" s="2">
        <v>13</v>
      </c>
      <c r="M13" s="2">
        <v>4</v>
      </c>
      <c r="N13" s="2">
        <v>4</v>
      </c>
      <c r="O13" s="3"/>
    </row>
    <row r="14" spans="2:15" x14ac:dyDescent="0.35">
      <c r="B14" s="4" t="s">
        <v>21</v>
      </c>
      <c r="C14" s="2">
        <v>2</v>
      </c>
      <c r="D14" s="2">
        <v>10</v>
      </c>
      <c r="E14" s="2">
        <v>2</v>
      </c>
      <c r="F14" s="2">
        <v>15</v>
      </c>
      <c r="G14" s="2">
        <v>13</v>
      </c>
      <c r="H14" s="2">
        <v>0</v>
      </c>
      <c r="I14" s="2">
        <v>11</v>
      </c>
      <c r="J14" s="2">
        <v>2</v>
      </c>
      <c r="K14" s="2">
        <v>7</v>
      </c>
      <c r="L14" s="2">
        <v>11</v>
      </c>
      <c r="M14" s="2">
        <v>9</v>
      </c>
      <c r="N14" s="2">
        <v>9</v>
      </c>
      <c r="O14" s="3"/>
    </row>
    <row r="15" spans="2:15" x14ac:dyDescent="0.35">
      <c r="B15" s="4" t="s">
        <v>22</v>
      </c>
      <c r="C15" s="2">
        <v>3</v>
      </c>
      <c r="D15" s="2">
        <v>8</v>
      </c>
      <c r="E15" s="2">
        <v>9</v>
      </c>
      <c r="F15" s="2">
        <v>4</v>
      </c>
      <c r="G15" s="2">
        <v>3</v>
      </c>
      <c r="H15" s="2">
        <v>8</v>
      </c>
      <c r="I15" s="2">
        <v>15</v>
      </c>
      <c r="J15" s="2">
        <v>15</v>
      </c>
      <c r="K15" s="2">
        <v>8</v>
      </c>
      <c r="L15" s="2">
        <v>2</v>
      </c>
      <c r="M15" s="2">
        <v>0</v>
      </c>
      <c r="N15" s="2">
        <v>15</v>
      </c>
      <c r="O15" s="3"/>
    </row>
    <row r="16" spans="2:15" x14ac:dyDescent="0.35">
      <c r="B16" s="4" t="s">
        <v>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</sheetData>
  <phoneticPr fontId="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F673-B3F5-4DB0-9810-5B4EF3C934BF}">
  <sheetPr>
    <tabColor rgb="FF92D050"/>
  </sheetPr>
  <dimension ref="B2:O16"/>
  <sheetViews>
    <sheetView showGridLines="0" zoomScale="72" workbookViewId="0">
      <selection activeCell="D23" sqref="D23"/>
    </sheetView>
  </sheetViews>
  <sheetFormatPr defaultColWidth="11.1640625" defaultRowHeight="15.5" x14ac:dyDescent="0.35"/>
  <sheetData>
    <row r="2" spans="2:15" x14ac:dyDescent="0.35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5"/>
    </row>
    <row r="3" spans="2:15" x14ac:dyDescent="0.35">
      <c r="B3" s="16" t="s">
        <v>7</v>
      </c>
      <c r="K3" s="17"/>
    </row>
    <row r="4" spans="2:15" x14ac:dyDescent="0.35">
      <c r="B4" s="18" t="s">
        <v>1174</v>
      </c>
      <c r="C4" s="19"/>
      <c r="D4" s="19"/>
      <c r="E4" s="19"/>
      <c r="F4" s="19"/>
      <c r="G4" s="19"/>
      <c r="H4" s="19"/>
      <c r="I4" s="19"/>
      <c r="J4" s="19"/>
      <c r="K4" s="20"/>
    </row>
    <row r="8" spans="2:15" x14ac:dyDescent="0.35">
      <c r="B8" s="1" t="s">
        <v>15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6</v>
      </c>
    </row>
    <row r="9" spans="2:15" x14ac:dyDescent="0.35">
      <c r="B9" s="4" t="s">
        <v>16</v>
      </c>
      <c r="C9" s="2">
        <v>6</v>
      </c>
      <c r="D9" s="2">
        <v>6</v>
      </c>
      <c r="E9" s="2">
        <v>10</v>
      </c>
      <c r="F9" s="2">
        <v>15</v>
      </c>
      <c r="G9" s="2">
        <v>15</v>
      </c>
      <c r="H9" s="2">
        <v>11</v>
      </c>
      <c r="I9" s="2">
        <v>8</v>
      </c>
      <c r="J9" s="2">
        <v>3</v>
      </c>
      <c r="K9" s="2">
        <v>0</v>
      </c>
      <c r="L9" s="2">
        <v>14</v>
      </c>
      <c r="M9" s="2">
        <v>6</v>
      </c>
      <c r="N9" s="2">
        <v>15</v>
      </c>
      <c r="O9" s="3">
        <f>SUM(C9:N9)</f>
        <v>109</v>
      </c>
    </row>
    <row r="10" spans="2:15" x14ac:dyDescent="0.35">
      <c r="B10" s="4" t="s">
        <v>17</v>
      </c>
      <c r="C10" s="2">
        <v>7</v>
      </c>
      <c r="D10" s="2">
        <v>9</v>
      </c>
      <c r="E10" s="2">
        <v>1</v>
      </c>
      <c r="F10" s="2">
        <v>13</v>
      </c>
      <c r="G10" s="2">
        <v>14</v>
      </c>
      <c r="H10" s="2">
        <v>12</v>
      </c>
      <c r="I10" s="2">
        <v>14</v>
      </c>
      <c r="J10" s="2">
        <v>13</v>
      </c>
      <c r="K10" s="2">
        <v>8</v>
      </c>
      <c r="L10" s="2">
        <v>0</v>
      </c>
      <c r="M10" s="2">
        <v>5</v>
      </c>
      <c r="N10" s="2">
        <v>4</v>
      </c>
      <c r="O10" s="3">
        <f t="shared" ref="O10:O15" si="0">SUM(C10:N10)</f>
        <v>100</v>
      </c>
    </row>
    <row r="11" spans="2:15" x14ac:dyDescent="0.35">
      <c r="B11" s="4" t="s">
        <v>18</v>
      </c>
      <c r="C11" s="2">
        <v>6</v>
      </c>
      <c r="D11" s="2">
        <v>14</v>
      </c>
      <c r="E11" s="2">
        <v>8</v>
      </c>
      <c r="F11" s="2">
        <v>5</v>
      </c>
      <c r="G11" s="2">
        <v>2</v>
      </c>
      <c r="H11" s="2">
        <v>6</v>
      </c>
      <c r="I11" s="2">
        <v>5</v>
      </c>
      <c r="J11" s="2">
        <v>7</v>
      </c>
      <c r="K11" s="2">
        <v>7</v>
      </c>
      <c r="L11" s="2">
        <v>1</v>
      </c>
      <c r="M11" s="2">
        <v>3</v>
      </c>
      <c r="N11" s="2">
        <v>0</v>
      </c>
      <c r="O11" s="3">
        <f t="shared" si="0"/>
        <v>64</v>
      </c>
    </row>
    <row r="12" spans="2:15" x14ac:dyDescent="0.35">
      <c r="B12" s="4" t="s">
        <v>19</v>
      </c>
      <c r="C12" s="2">
        <v>15</v>
      </c>
      <c r="D12" s="2">
        <v>13</v>
      </c>
      <c r="E12" s="2">
        <v>12</v>
      </c>
      <c r="F12" s="2">
        <v>7</v>
      </c>
      <c r="G12" s="2">
        <v>5</v>
      </c>
      <c r="H12" s="2">
        <v>9</v>
      </c>
      <c r="I12" s="2">
        <v>12</v>
      </c>
      <c r="J12" s="2">
        <v>7</v>
      </c>
      <c r="K12" s="2">
        <v>9</v>
      </c>
      <c r="L12" s="2">
        <v>3</v>
      </c>
      <c r="M12" s="2">
        <v>13</v>
      </c>
      <c r="N12" s="2">
        <v>14</v>
      </c>
      <c r="O12" s="3">
        <f t="shared" si="0"/>
        <v>119</v>
      </c>
    </row>
    <row r="13" spans="2:15" x14ac:dyDescent="0.35">
      <c r="B13" s="4" t="s">
        <v>20</v>
      </c>
      <c r="C13" s="2">
        <v>3</v>
      </c>
      <c r="D13" s="2">
        <v>14</v>
      </c>
      <c r="E13" s="2">
        <v>5</v>
      </c>
      <c r="F13" s="2">
        <v>3</v>
      </c>
      <c r="G13" s="2">
        <v>11</v>
      </c>
      <c r="H13" s="2">
        <v>2</v>
      </c>
      <c r="I13" s="2">
        <v>4</v>
      </c>
      <c r="J13" s="2">
        <v>11</v>
      </c>
      <c r="K13" s="2">
        <v>5</v>
      </c>
      <c r="L13" s="2">
        <v>13</v>
      </c>
      <c r="M13" s="2">
        <v>4</v>
      </c>
      <c r="N13" s="2">
        <v>4</v>
      </c>
      <c r="O13" s="3">
        <f t="shared" si="0"/>
        <v>79</v>
      </c>
    </row>
    <row r="14" spans="2:15" x14ac:dyDescent="0.35">
      <c r="B14" s="4" t="s">
        <v>21</v>
      </c>
      <c r="C14" s="2">
        <v>2</v>
      </c>
      <c r="D14" s="2">
        <v>10</v>
      </c>
      <c r="E14" s="2">
        <v>2</v>
      </c>
      <c r="F14" s="2">
        <v>15</v>
      </c>
      <c r="G14" s="2">
        <v>13</v>
      </c>
      <c r="H14" s="2">
        <v>0</v>
      </c>
      <c r="I14" s="2">
        <v>11</v>
      </c>
      <c r="J14" s="2">
        <v>2</v>
      </c>
      <c r="K14" s="2">
        <v>7</v>
      </c>
      <c r="L14" s="2">
        <v>11</v>
      </c>
      <c r="M14" s="2">
        <v>9</v>
      </c>
      <c r="N14" s="2">
        <v>9</v>
      </c>
      <c r="O14" s="3">
        <f t="shared" si="0"/>
        <v>91</v>
      </c>
    </row>
    <row r="15" spans="2:15" x14ac:dyDescent="0.35">
      <c r="B15" s="4" t="s">
        <v>22</v>
      </c>
      <c r="C15" s="2">
        <v>3</v>
      </c>
      <c r="D15" s="2">
        <v>8</v>
      </c>
      <c r="E15" s="2">
        <v>9</v>
      </c>
      <c r="F15" s="2">
        <v>4</v>
      </c>
      <c r="G15" s="2">
        <v>3</v>
      </c>
      <c r="H15" s="2">
        <v>8</v>
      </c>
      <c r="I15" s="2">
        <v>15</v>
      </c>
      <c r="J15" s="2">
        <v>15</v>
      </c>
      <c r="K15" s="2">
        <v>8</v>
      </c>
      <c r="L15" s="2">
        <v>2</v>
      </c>
      <c r="M15" s="2">
        <v>0</v>
      </c>
      <c r="N15" s="2">
        <v>15</v>
      </c>
      <c r="O15" s="3">
        <f t="shared" si="0"/>
        <v>90</v>
      </c>
    </row>
    <row r="16" spans="2:15" x14ac:dyDescent="0.35">
      <c r="B16" s="4" t="s">
        <v>6</v>
      </c>
      <c r="C16" s="3">
        <f>SUM(C9:C15)</f>
        <v>42</v>
      </c>
      <c r="D16" s="3">
        <f t="shared" ref="D16:O16" si="1">SUM(D9:D15)</f>
        <v>74</v>
      </c>
      <c r="E16" s="3">
        <f t="shared" si="1"/>
        <v>47</v>
      </c>
      <c r="F16" s="3">
        <f t="shared" si="1"/>
        <v>62</v>
      </c>
      <c r="G16" s="3">
        <f t="shared" si="1"/>
        <v>63</v>
      </c>
      <c r="H16" s="3">
        <f t="shared" si="1"/>
        <v>48</v>
      </c>
      <c r="I16" s="3">
        <f t="shared" si="1"/>
        <v>69</v>
      </c>
      <c r="J16" s="3">
        <f t="shared" si="1"/>
        <v>58</v>
      </c>
      <c r="K16" s="3">
        <f t="shared" si="1"/>
        <v>44</v>
      </c>
      <c r="L16" s="3">
        <f t="shared" si="1"/>
        <v>44</v>
      </c>
      <c r="M16" s="3">
        <f t="shared" si="1"/>
        <v>40</v>
      </c>
      <c r="N16" s="3">
        <f t="shared" si="1"/>
        <v>61</v>
      </c>
      <c r="O16" s="3">
        <f t="shared" si="1"/>
        <v>652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0DFD-B395-45CD-A74E-C6DF59B7FAD2}">
  <sheetPr>
    <tabColor rgb="FF92D050"/>
  </sheetPr>
  <dimension ref="B2:J30"/>
  <sheetViews>
    <sheetView showGridLines="0" workbookViewId="0">
      <selection activeCell="F10" sqref="F10"/>
    </sheetView>
  </sheetViews>
  <sheetFormatPr defaultColWidth="11.1640625" defaultRowHeight="15.5" x14ac:dyDescent="0.35"/>
  <cols>
    <col min="2" max="6" width="14.1640625" customWidth="1"/>
  </cols>
  <sheetData>
    <row r="2" spans="2:10" x14ac:dyDescent="0.35">
      <c r="B2" s="13" t="s">
        <v>23</v>
      </c>
      <c r="C2" s="14"/>
      <c r="D2" s="14"/>
      <c r="E2" s="14"/>
      <c r="F2" s="14"/>
      <c r="G2" s="14"/>
      <c r="H2" s="14"/>
      <c r="I2" s="14"/>
      <c r="J2" s="15"/>
    </row>
    <row r="3" spans="2:10" x14ac:dyDescent="0.35">
      <c r="B3" s="16" t="s">
        <v>36</v>
      </c>
      <c r="J3" s="17"/>
    </row>
    <row r="4" spans="2:10" x14ac:dyDescent="0.35">
      <c r="B4" s="16" t="s">
        <v>37</v>
      </c>
      <c r="J4" s="17"/>
    </row>
    <row r="5" spans="2:10" x14ac:dyDescent="0.35">
      <c r="B5" s="18" t="s">
        <v>38</v>
      </c>
      <c r="C5" s="19"/>
      <c r="D5" s="19"/>
      <c r="E5" s="19"/>
      <c r="F5" s="19"/>
      <c r="G5" s="19"/>
      <c r="H5" s="19"/>
      <c r="I5" s="19"/>
      <c r="J5" s="20"/>
    </row>
    <row r="8" spans="2:10" ht="26" x14ac:dyDescent="0.35">
      <c r="B8" s="8" t="s">
        <v>24</v>
      </c>
      <c r="C8" s="8" t="s">
        <v>25</v>
      </c>
      <c r="D8" s="8" t="s">
        <v>26</v>
      </c>
      <c r="E8" s="8" t="s">
        <v>27</v>
      </c>
      <c r="F8" s="8" t="s">
        <v>35</v>
      </c>
    </row>
    <row r="9" spans="2:10" x14ac:dyDescent="0.35">
      <c r="B9" s="5">
        <v>44075</v>
      </c>
      <c r="C9" s="6" t="s">
        <v>28</v>
      </c>
      <c r="D9" s="7">
        <v>0.8</v>
      </c>
      <c r="E9" s="6">
        <v>20</v>
      </c>
      <c r="F9" s="9">
        <f>D9*E9</f>
        <v>16</v>
      </c>
    </row>
    <row r="10" spans="2:10" x14ac:dyDescent="0.35">
      <c r="B10" s="5">
        <v>44076</v>
      </c>
      <c r="C10" s="6" t="s">
        <v>29</v>
      </c>
      <c r="D10" s="7">
        <v>1.2</v>
      </c>
      <c r="E10" s="6">
        <v>15</v>
      </c>
      <c r="F10" s="9">
        <f t="shared" ref="F10:F29" si="0">D10*E10</f>
        <v>18</v>
      </c>
    </row>
    <row r="11" spans="2:10" x14ac:dyDescent="0.35">
      <c r="B11" s="5">
        <v>44077</v>
      </c>
      <c r="C11" s="6" t="s">
        <v>30</v>
      </c>
      <c r="D11" s="7">
        <v>5.6</v>
      </c>
      <c r="E11" s="6">
        <v>6</v>
      </c>
      <c r="F11" s="9">
        <f t="shared" si="0"/>
        <v>33.599999999999994</v>
      </c>
    </row>
    <row r="12" spans="2:10" x14ac:dyDescent="0.35">
      <c r="B12" s="5">
        <v>44078</v>
      </c>
      <c r="C12" s="6" t="s">
        <v>31</v>
      </c>
      <c r="D12" s="7">
        <v>3.5</v>
      </c>
      <c r="E12" s="6">
        <v>10</v>
      </c>
      <c r="F12" s="9">
        <f t="shared" si="0"/>
        <v>35</v>
      </c>
    </row>
    <row r="13" spans="2:10" x14ac:dyDescent="0.35">
      <c r="B13" s="5">
        <v>44079</v>
      </c>
      <c r="C13" s="6" t="s">
        <v>32</v>
      </c>
      <c r="D13" s="7">
        <v>5</v>
      </c>
      <c r="E13" s="6">
        <v>8</v>
      </c>
      <c r="F13" s="9">
        <f t="shared" si="0"/>
        <v>40</v>
      </c>
    </row>
    <row r="14" spans="2:10" x14ac:dyDescent="0.35">
      <c r="B14" s="5">
        <v>44080</v>
      </c>
      <c r="C14" s="6" t="s">
        <v>33</v>
      </c>
      <c r="D14" s="7">
        <v>0.75</v>
      </c>
      <c r="E14" s="6">
        <v>25</v>
      </c>
      <c r="F14" s="9">
        <f t="shared" si="0"/>
        <v>18.75</v>
      </c>
    </row>
    <row r="15" spans="2:10" x14ac:dyDescent="0.35">
      <c r="B15" s="5">
        <v>44081</v>
      </c>
      <c r="C15" s="6" t="s">
        <v>34</v>
      </c>
      <c r="D15" s="7">
        <v>10</v>
      </c>
      <c r="E15" s="6">
        <v>3</v>
      </c>
      <c r="F15" s="9">
        <f t="shared" si="0"/>
        <v>30</v>
      </c>
    </row>
    <row r="16" spans="2:10" x14ac:dyDescent="0.35">
      <c r="B16" s="5">
        <v>44082</v>
      </c>
      <c r="C16" s="6" t="s">
        <v>28</v>
      </c>
      <c r="D16" s="7">
        <v>0.8</v>
      </c>
      <c r="E16" s="6">
        <v>12</v>
      </c>
      <c r="F16" s="9">
        <f t="shared" si="0"/>
        <v>9.6000000000000014</v>
      </c>
    </row>
    <row r="17" spans="2:6" x14ac:dyDescent="0.35">
      <c r="B17" s="5">
        <v>44083</v>
      </c>
      <c r="C17" s="6" t="s">
        <v>29</v>
      </c>
      <c r="D17" s="7">
        <v>1.2</v>
      </c>
      <c r="E17" s="6">
        <v>5</v>
      </c>
      <c r="F17" s="9">
        <f t="shared" si="0"/>
        <v>6</v>
      </c>
    </row>
    <row r="18" spans="2:6" x14ac:dyDescent="0.35">
      <c r="B18" s="5">
        <v>44084</v>
      </c>
      <c r="C18" s="6" t="s">
        <v>30</v>
      </c>
      <c r="D18" s="7">
        <v>5.6</v>
      </c>
      <c r="E18" s="6">
        <v>26</v>
      </c>
      <c r="F18" s="9">
        <f t="shared" si="0"/>
        <v>145.6</v>
      </c>
    </row>
    <row r="19" spans="2:6" x14ac:dyDescent="0.35">
      <c r="B19" s="5">
        <v>44085</v>
      </c>
      <c r="C19" s="6" t="s">
        <v>31</v>
      </c>
      <c r="D19" s="7">
        <v>3.5</v>
      </c>
      <c r="E19" s="6">
        <v>1</v>
      </c>
      <c r="F19" s="9">
        <f t="shared" si="0"/>
        <v>3.5</v>
      </c>
    </row>
    <row r="20" spans="2:6" x14ac:dyDescent="0.35">
      <c r="B20" s="5">
        <v>44086</v>
      </c>
      <c r="C20" s="6" t="s">
        <v>32</v>
      </c>
      <c r="D20" s="7">
        <v>5</v>
      </c>
      <c r="E20" s="6">
        <v>12</v>
      </c>
      <c r="F20" s="9">
        <f t="shared" si="0"/>
        <v>60</v>
      </c>
    </row>
    <row r="21" spans="2:6" x14ac:dyDescent="0.35">
      <c r="B21" s="5">
        <v>44087</v>
      </c>
      <c r="C21" s="6" t="s">
        <v>33</v>
      </c>
      <c r="D21" s="7">
        <v>0.75</v>
      </c>
      <c r="E21" s="6">
        <v>3</v>
      </c>
      <c r="F21" s="9">
        <f t="shared" si="0"/>
        <v>2.25</v>
      </c>
    </row>
    <row r="22" spans="2:6" x14ac:dyDescent="0.35">
      <c r="B22" s="5">
        <v>44088</v>
      </c>
      <c r="C22" s="6" t="s">
        <v>34</v>
      </c>
      <c r="D22" s="7">
        <v>10</v>
      </c>
      <c r="E22" s="6">
        <v>2</v>
      </c>
      <c r="F22" s="9">
        <f t="shared" si="0"/>
        <v>20</v>
      </c>
    </row>
    <row r="23" spans="2:6" x14ac:dyDescent="0.35">
      <c r="B23" s="5">
        <v>44089</v>
      </c>
      <c r="C23" s="6" t="s">
        <v>28</v>
      </c>
      <c r="D23" s="7">
        <v>0.8</v>
      </c>
      <c r="E23" s="6">
        <v>6</v>
      </c>
      <c r="F23" s="9">
        <f t="shared" si="0"/>
        <v>4.8000000000000007</v>
      </c>
    </row>
    <row r="24" spans="2:6" x14ac:dyDescent="0.35">
      <c r="B24" s="5">
        <v>44090</v>
      </c>
      <c r="C24" s="6" t="s">
        <v>29</v>
      </c>
      <c r="D24" s="7">
        <v>1.2</v>
      </c>
      <c r="E24" s="6">
        <v>45</v>
      </c>
      <c r="F24" s="9">
        <f t="shared" si="0"/>
        <v>54</v>
      </c>
    </row>
    <row r="25" spans="2:6" x14ac:dyDescent="0.35">
      <c r="B25" s="5">
        <v>44091</v>
      </c>
      <c r="C25" s="6" t="s">
        <v>30</v>
      </c>
      <c r="D25" s="7">
        <v>5.6</v>
      </c>
      <c r="E25" s="6">
        <v>18</v>
      </c>
      <c r="F25" s="9">
        <f t="shared" si="0"/>
        <v>100.8</v>
      </c>
    </row>
    <row r="26" spans="2:6" x14ac:dyDescent="0.35">
      <c r="B26" s="5">
        <v>44092</v>
      </c>
      <c r="C26" s="6" t="s">
        <v>31</v>
      </c>
      <c r="D26" s="7">
        <v>3.5</v>
      </c>
      <c r="E26" s="6">
        <v>42</v>
      </c>
      <c r="F26" s="9">
        <f t="shared" si="0"/>
        <v>147</v>
      </c>
    </row>
    <row r="27" spans="2:6" x14ac:dyDescent="0.35">
      <c r="B27" s="5">
        <v>44093</v>
      </c>
      <c r="C27" s="6" t="s">
        <v>32</v>
      </c>
      <c r="D27" s="7">
        <v>5</v>
      </c>
      <c r="E27" s="6">
        <v>15</v>
      </c>
      <c r="F27" s="9">
        <f t="shared" si="0"/>
        <v>75</v>
      </c>
    </row>
    <row r="28" spans="2:6" x14ac:dyDescent="0.35">
      <c r="B28" s="5">
        <v>44094</v>
      </c>
      <c r="C28" s="6" t="s">
        <v>33</v>
      </c>
      <c r="D28" s="7">
        <v>0.75</v>
      </c>
      <c r="E28" s="6">
        <v>1</v>
      </c>
      <c r="F28" s="9">
        <f t="shared" si="0"/>
        <v>0.75</v>
      </c>
    </row>
    <row r="29" spans="2:6" x14ac:dyDescent="0.35">
      <c r="B29" s="5">
        <v>44095</v>
      </c>
      <c r="C29" s="6" t="s">
        <v>34</v>
      </c>
      <c r="D29" s="7">
        <v>10</v>
      </c>
      <c r="E29" s="6">
        <v>6</v>
      </c>
      <c r="F29" s="9">
        <f t="shared" si="0"/>
        <v>60</v>
      </c>
    </row>
    <row r="30" spans="2:6" x14ac:dyDescent="0.35">
      <c r="B30" s="95" t="s">
        <v>6</v>
      </c>
      <c r="C30" s="96"/>
      <c r="D30" s="96"/>
      <c r="E30" s="97"/>
      <c r="F30" s="9">
        <f>SUM(F9:F29)</f>
        <v>880.65</v>
      </c>
    </row>
  </sheetData>
  <mergeCells count="1">
    <mergeCell ref="B30:E3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BA2E-696C-4FA5-AEA8-9B0E98AAD10E}">
  <sheetPr>
    <tabColor rgb="FF92D050"/>
  </sheetPr>
  <dimension ref="B2:M30"/>
  <sheetViews>
    <sheetView showGridLines="0" workbookViewId="0">
      <selection activeCell="H9" sqref="H9"/>
    </sheetView>
  </sheetViews>
  <sheetFormatPr defaultColWidth="11.1640625" defaultRowHeight="15.5" x14ac:dyDescent="0.35"/>
  <cols>
    <col min="2" max="6" width="14.1640625" customWidth="1"/>
    <col min="7" max="7" width="12.1640625" customWidth="1"/>
  </cols>
  <sheetData>
    <row r="2" spans="2:13" x14ac:dyDescent="0.35">
      <c r="B2" s="13" t="s">
        <v>39</v>
      </c>
      <c r="C2" s="14"/>
      <c r="D2" s="14"/>
      <c r="E2" s="14"/>
      <c r="F2" s="14"/>
      <c r="G2" s="14"/>
      <c r="H2" s="15"/>
    </row>
    <row r="3" spans="2:13" x14ac:dyDescent="0.35">
      <c r="B3" s="16" t="s">
        <v>42</v>
      </c>
      <c r="H3" s="17"/>
      <c r="L3" s="8" t="s">
        <v>45</v>
      </c>
      <c r="M3" s="12">
        <v>4.45</v>
      </c>
    </row>
    <row r="4" spans="2:13" x14ac:dyDescent="0.35">
      <c r="B4" s="16" t="s">
        <v>43</v>
      </c>
      <c r="H4" s="17"/>
      <c r="L4" s="8" t="s">
        <v>46</v>
      </c>
      <c r="M4" s="12">
        <v>3.95</v>
      </c>
    </row>
    <row r="5" spans="2:13" x14ac:dyDescent="0.35">
      <c r="B5" s="18" t="s">
        <v>44</v>
      </c>
      <c r="C5" s="19"/>
      <c r="D5" s="19"/>
      <c r="E5" s="19"/>
      <c r="F5" s="19"/>
      <c r="G5" s="19"/>
      <c r="H5" s="20"/>
    </row>
    <row r="8" spans="2:13" ht="39" x14ac:dyDescent="0.35">
      <c r="B8" s="8" t="s">
        <v>24</v>
      </c>
      <c r="C8" s="8" t="s">
        <v>25</v>
      </c>
      <c r="D8" s="8" t="s">
        <v>26</v>
      </c>
      <c r="E8" s="8" t="s">
        <v>27</v>
      </c>
      <c r="F8" s="8" t="s">
        <v>35</v>
      </c>
      <c r="G8" s="8" t="s">
        <v>40</v>
      </c>
      <c r="H8" s="8" t="s">
        <v>41</v>
      </c>
    </row>
    <row r="9" spans="2:13" x14ac:dyDescent="0.35">
      <c r="B9" s="5">
        <v>44075</v>
      </c>
      <c r="C9" s="6" t="s">
        <v>28</v>
      </c>
      <c r="D9" s="7">
        <v>0.8</v>
      </c>
      <c r="E9" s="6">
        <v>20</v>
      </c>
      <c r="F9" s="11">
        <f>'2 (2)'!F9</f>
        <v>16</v>
      </c>
      <c r="G9" s="10">
        <f>F9/$M$3</f>
        <v>3.595505617977528</v>
      </c>
      <c r="H9" s="10">
        <f>F9/$M$4</f>
        <v>4.0506329113924044</v>
      </c>
    </row>
    <row r="10" spans="2:13" x14ac:dyDescent="0.35">
      <c r="B10" s="5">
        <v>44076</v>
      </c>
      <c r="C10" s="6" t="s">
        <v>29</v>
      </c>
      <c r="D10" s="7">
        <v>1.2</v>
      </c>
      <c r="E10" s="6">
        <v>15</v>
      </c>
      <c r="F10" s="11">
        <f>'2 (2)'!F10</f>
        <v>18</v>
      </c>
      <c r="G10" s="10">
        <f t="shared" ref="G10:G29" si="0">F10/$M$3</f>
        <v>4.0449438202247192</v>
      </c>
      <c r="H10" s="10">
        <f t="shared" ref="H10:H29" si="1">F10/$M$4</f>
        <v>4.5569620253164551</v>
      </c>
    </row>
    <row r="11" spans="2:13" x14ac:dyDescent="0.35">
      <c r="B11" s="5">
        <v>44077</v>
      </c>
      <c r="C11" s="6" t="s">
        <v>30</v>
      </c>
      <c r="D11" s="7">
        <v>5.6</v>
      </c>
      <c r="E11" s="6">
        <v>6</v>
      </c>
      <c r="F11" s="11">
        <f>'2 (2)'!F11</f>
        <v>33.599999999999994</v>
      </c>
      <c r="G11" s="10">
        <f t="shared" si="0"/>
        <v>7.550561797752807</v>
      </c>
      <c r="H11" s="10">
        <f t="shared" si="1"/>
        <v>8.506329113924048</v>
      </c>
    </row>
    <row r="12" spans="2:13" x14ac:dyDescent="0.35">
      <c r="B12" s="5">
        <v>44078</v>
      </c>
      <c r="C12" s="6" t="s">
        <v>31</v>
      </c>
      <c r="D12" s="7">
        <v>3.5</v>
      </c>
      <c r="E12" s="6">
        <v>10</v>
      </c>
      <c r="F12" s="11">
        <f>'2 (2)'!F12</f>
        <v>35</v>
      </c>
      <c r="G12" s="10">
        <f t="shared" si="0"/>
        <v>7.8651685393258424</v>
      </c>
      <c r="H12" s="10">
        <f t="shared" si="1"/>
        <v>8.8607594936708853</v>
      </c>
    </row>
    <row r="13" spans="2:13" x14ac:dyDescent="0.35">
      <c r="B13" s="5">
        <v>44079</v>
      </c>
      <c r="C13" s="6" t="s">
        <v>32</v>
      </c>
      <c r="D13" s="7">
        <v>5</v>
      </c>
      <c r="E13" s="6">
        <v>8</v>
      </c>
      <c r="F13" s="11">
        <f>'2 (2)'!F13</f>
        <v>40</v>
      </c>
      <c r="G13" s="10">
        <f t="shared" si="0"/>
        <v>8.9887640449438191</v>
      </c>
      <c r="H13" s="10">
        <f t="shared" si="1"/>
        <v>10.126582278481012</v>
      </c>
    </row>
    <row r="14" spans="2:13" x14ac:dyDescent="0.35">
      <c r="B14" s="5">
        <v>44080</v>
      </c>
      <c r="C14" s="6" t="s">
        <v>33</v>
      </c>
      <c r="D14" s="7">
        <v>0.75</v>
      </c>
      <c r="E14" s="6">
        <v>25</v>
      </c>
      <c r="F14" s="11">
        <f>'2 (2)'!F14</f>
        <v>18.75</v>
      </c>
      <c r="G14" s="10">
        <f t="shared" si="0"/>
        <v>4.2134831460674151</v>
      </c>
      <c r="H14" s="10">
        <f t="shared" si="1"/>
        <v>4.7468354430379742</v>
      </c>
    </row>
    <row r="15" spans="2:13" x14ac:dyDescent="0.35">
      <c r="B15" s="5">
        <v>44081</v>
      </c>
      <c r="C15" s="6" t="s">
        <v>34</v>
      </c>
      <c r="D15" s="7">
        <v>10</v>
      </c>
      <c r="E15" s="6">
        <v>3</v>
      </c>
      <c r="F15" s="11">
        <f>'2 (2)'!F15</f>
        <v>30</v>
      </c>
      <c r="G15" s="10">
        <f t="shared" si="0"/>
        <v>6.7415730337078648</v>
      </c>
      <c r="H15" s="10">
        <f t="shared" si="1"/>
        <v>7.5949367088607591</v>
      </c>
    </row>
    <row r="16" spans="2:13" x14ac:dyDescent="0.35">
      <c r="B16" s="5">
        <v>44082</v>
      </c>
      <c r="C16" s="6" t="s">
        <v>28</v>
      </c>
      <c r="D16" s="7">
        <v>0.8</v>
      </c>
      <c r="E16" s="6">
        <v>12</v>
      </c>
      <c r="F16" s="11">
        <f>'2 (2)'!F16</f>
        <v>9.6000000000000014</v>
      </c>
      <c r="G16" s="10">
        <f t="shared" si="0"/>
        <v>2.1573033707865172</v>
      </c>
      <c r="H16" s="10">
        <f t="shared" si="1"/>
        <v>2.4303797468354431</v>
      </c>
    </row>
    <row r="17" spans="2:8" x14ac:dyDescent="0.35">
      <c r="B17" s="5">
        <v>44083</v>
      </c>
      <c r="C17" s="6" t="s">
        <v>29</v>
      </c>
      <c r="D17" s="7">
        <v>1.2</v>
      </c>
      <c r="E17" s="6">
        <v>5</v>
      </c>
      <c r="F17" s="11">
        <f>'2 (2)'!F17</f>
        <v>6</v>
      </c>
      <c r="G17" s="10">
        <f t="shared" si="0"/>
        <v>1.348314606741573</v>
      </c>
      <c r="H17" s="10">
        <f t="shared" si="1"/>
        <v>1.5189873417721518</v>
      </c>
    </row>
    <row r="18" spans="2:8" x14ac:dyDescent="0.35">
      <c r="B18" s="5">
        <v>44084</v>
      </c>
      <c r="C18" s="6" t="s">
        <v>30</v>
      </c>
      <c r="D18" s="7">
        <v>5.6</v>
      </c>
      <c r="E18" s="6">
        <v>26</v>
      </c>
      <c r="F18" s="11">
        <f>'2 (2)'!F18</f>
        <v>145.6</v>
      </c>
      <c r="G18" s="10">
        <f t="shared" si="0"/>
        <v>32.7191011235955</v>
      </c>
      <c r="H18" s="10">
        <f t="shared" si="1"/>
        <v>36.860759493670884</v>
      </c>
    </row>
    <row r="19" spans="2:8" x14ac:dyDescent="0.35">
      <c r="B19" s="5">
        <v>44085</v>
      </c>
      <c r="C19" s="6" t="s">
        <v>31</v>
      </c>
      <c r="D19" s="7">
        <v>3.5</v>
      </c>
      <c r="E19" s="6">
        <v>1</v>
      </c>
      <c r="F19" s="11">
        <f>'2 (2)'!F19</f>
        <v>3.5</v>
      </c>
      <c r="G19" s="10">
        <f t="shared" si="0"/>
        <v>0.78651685393258419</v>
      </c>
      <c r="H19" s="10">
        <f t="shared" si="1"/>
        <v>0.88607594936708856</v>
      </c>
    </row>
    <row r="20" spans="2:8" x14ac:dyDescent="0.35">
      <c r="B20" s="5">
        <v>44086</v>
      </c>
      <c r="C20" s="6" t="s">
        <v>32</v>
      </c>
      <c r="D20" s="7">
        <v>5</v>
      </c>
      <c r="E20" s="6">
        <v>12</v>
      </c>
      <c r="F20" s="11">
        <f>'2 (2)'!F20</f>
        <v>60</v>
      </c>
      <c r="G20" s="10">
        <f t="shared" si="0"/>
        <v>13.48314606741573</v>
      </c>
      <c r="H20" s="10">
        <f t="shared" si="1"/>
        <v>15.189873417721518</v>
      </c>
    </row>
    <row r="21" spans="2:8" x14ac:dyDescent="0.35">
      <c r="B21" s="5">
        <v>44087</v>
      </c>
      <c r="C21" s="6" t="s">
        <v>33</v>
      </c>
      <c r="D21" s="7">
        <v>0.75</v>
      </c>
      <c r="E21" s="6">
        <v>3</v>
      </c>
      <c r="F21" s="11">
        <f>'2 (2)'!F21</f>
        <v>2.25</v>
      </c>
      <c r="G21" s="10">
        <f t="shared" si="0"/>
        <v>0.5056179775280899</v>
      </c>
      <c r="H21" s="10">
        <f t="shared" si="1"/>
        <v>0.56962025316455689</v>
      </c>
    </row>
    <row r="22" spans="2:8" x14ac:dyDescent="0.35">
      <c r="B22" s="5">
        <v>44088</v>
      </c>
      <c r="C22" s="6" t="s">
        <v>34</v>
      </c>
      <c r="D22" s="7">
        <v>10</v>
      </c>
      <c r="E22" s="6">
        <v>2</v>
      </c>
      <c r="F22" s="11">
        <f>'2 (2)'!F22</f>
        <v>20</v>
      </c>
      <c r="G22" s="10">
        <f t="shared" si="0"/>
        <v>4.4943820224719095</v>
      </c>
      <c r="H22" s="10">
        <f t="shared" si="1"/>
        <v>5.0632911392405058</v>
      </c>
    </row>
    <row r="23" spans="2:8" x14ac:dyDescent="0.35">
      <c r="B23" s="5">
        <v>44089</v>
      </c>
      <c r="C23" s="6" t="s">
        <v>28</v>
      </c>
      <c r="D23" s="7">
        <v>0.8</v>
      </c>
      <c r="E23" s="6">
        <v>6</v>
      </c>
      <c r="F23" s="11">
        <f>'2 (2)'!F23</f>
        <v>4.8000000000000007</v>
      </c>
      <c r="G23" s="10">
        <f t="shared" si="0"/>
        <v>1.0786516853932586</v>
      </c>
      <c r="H23" s="10">
        <f t="shared" si="1"/>
        <v>1.2151898734177216</v>
      </c>
    </row>
    <row r="24" spans="2:8" x14ac:dyDescent="0.35">
      <c r="B24" s="5">
        <v>44090</v>
      </c>
      <c r="C24" s="6" t="s">
        <v>29</v>
      </c>
      <c r="D24" s="7">
        <v>1.2</v>
      </c>
      <c r="E24" s="6">
        <v>45</v>
      </c>
      <c r="F24" s="11">
        <f>'2 (2)'!F24</f>
        <v>54</v>
      </c>
      <c r="G24" s="10">
        <f t="shared" si="0"/>
        <v>12.134831460674157</v>
      </c>
      <c r="H24" s="10">
        <f t="shared" si="1"/>
        <v>13.670886075949367</v>
      </c>
    </row>
    <row r="25" spans="2:8" x14ac:dyDescent="0.35">
      <c r="B25" s="5">
        <v>44091</v>
      </c>
      <c r="C25" s="6" t="s">
        <v>30</v>
      </c>
      <c r="D25" s="7">
        <v>5.6</v>
      </c>
      <c r="E25" s="6">
        <v>18</v>
      </c>
      <c r="F25" s="11">
        <f>'2 (2)'!F25</f>
        <v>100.8</v>
      </c>
      <c r="G25" s="10">
        <f t="shared" si="0"/>
        <v>22.651685393258425</v>
      </c>
      <c r="H25" s="10">
        <f t="shared" si="1"/>
        <v>25.518987341772149</v>
      </c>
    </row>
    <row r="26" spans="2:8" x14ac:dyDescent="0.35">
      <c r="B26" s="5">
        <v>44092</v>
      </c>
      <c r="C26" s="6" t="s">
        <v>31</v>
      </c>
      <c r="D26" s="7">
        <v>3.5</v>
      </c>
      <c r="E26" s="6">
        <v>42</v>
      </c>
      <c r="F26" s="11">
        <f>'2 (2)'!F26</f>
        <v>147</v>
      </c>
      <c r="G26" s="10">
        <f t="shared" si="0"/>
        <v>33.033707865168537</v>
      </c>
      <c r="H26" s="10">
        <f t="shared" si="1"/>
        <v>37.215189873417721</v>
      </c>
    </row>
    <row r="27" spans="2:8" x14ac:dyDescent="0.35">
      <c r="B27" s="5">
        <v>44093</v>
      </c>
      <c r="C27" s="6" t="s">
        <v>32</v>
      </c>
      <c r="D27" s="7">
        <v>5</v>
      </c>
      <c r="E27" s="6">
        <v>15</v>
      </c>
      <c r="F27" s="11">
        <f>'2 (2)'!F27</f>
        <v>75</v>
      </c>
      <c r="G27" s="10">
        <f t="shared" si="0"/>
        <v>16.853932584269661</v>
      </c>
      <c r="H27" s="10">
        <f t="shared" si="1"/>
        <v>18.987341772151897</v>
      </c>
    </row>
    <row r="28" spans="2:8" x14ac:dyDescent="0.35">
      <c r="B28" s="5">
        <v>44094</v>
      </c>
      <c r="C28" s="6" t="s">
        <v>33</v>
      </c>
      <c r="D28" s="7">
        <v>0.75</v>
      </c>
      <c r="E28" s="6">
        <v>1</v>
      </c>
      <c r="F28" s="11">
        <f>'2 (2)'!F28</f>
        <v>0.75</v>
      </c>
      <c r="G28" s="10">
        <f t="shared" si="0"/>
        <v>0.16853932584269662</v>
      </c>
      <c r="H28" s="10">
        <f t="shared" si="1"/>
        <v>0.18987341772151897</v>
      </c>
    </row>
    <row r="29" spans="2:8" x14ac:dyDescent="0.35">
      <c r="B29" s="5">
        <v>44095</v>
      </c>
      <c r="C29" s="6" t="s">
        <v>34</v>
      </c>
      <c r="D29" s="7">
        <v>10</v>
      </c>
      <c r="E29" s="6">
        <v>6</v>
      </c>
      <c r="F29" s="11">
        <f>'2 (2)'!F29</f>
        <v>60</v>
      </c>
      <c r="G29" s="10">
        <f t="shared" si="0"/>
        <v>13.48314606741573</v>
      </c>
      <c r="H29" s="10">
        <f t="shared" si="1"/>
        <v>15.189873417721518</v>
      </c>
    </row>
    <row r="30" spans="2:8" x14ac:dyDescent="0.35">
      <c r="B30" s="95" t="s">
        <v>6</v>
      </c>
      <c r="C30" s="96"/>
      <c r="D30" s="96"/>
      <c r="E30" s="97"/>
      <c r="F30" s="11">
        <f>SUM(F9:F29)</f>
        <v>880.65</v>
      </c>
      <c r="G30" s="10">
        <f>SUM(G9:G29)</f>
        <v>197.89887640449436</v>
      </c>
      <c r="H30" s="10">
        <f>SUM(H9:H29)</f>
        <v>222.94936708860757</v>
      </c>
    </row>
  </sheetData>
  <mergeCells count="1">
    <mergeCell ref="B30:E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B9D7-59B6-4BD4-89E9-54DDD878BAE4}">
  <sheetPr>
    <tabColor rgb="FF92D050"/>
  </sheetPr>
  <dimension ref="B2:H23"/>
  <sheetViews>
    <sheetView showGridLines="0" workbookViewId="0">
      <selection activeCell="H12" sqref="H12:H23"/>
    </sheetView>
  </sheetViews>
  <sheetFormatPr defaultColWidth="11.1640625" defaultRowHeight="15.5" x14ac:dyDescent="0.35"/>
  <cols>
    <col min="2" max="6" width="14.1640625" customWidth="1"/>
    <col min="7" max="7" width="12.1640625" customWidth="1"/>
  </cols>
  <sheetData>
    <row r="2" spans="2:8" x14ac:dyDescent="0.35">
      <c r="B2" s="13" t="s">
        <v>47</v>
      </c>
      <c r="C2" s="14"/>
      <c r="D2" s="14"/>
      <c r="E2" s="14"/>
      <c r="F2" s="14"/>
      <c r="G2" s="14"/>
      <c r="H2" s="15"/>
    </row>
    <row r="3" spans="2:8" x14ac:dyDescent="0.35">
      <c r="B3" s="16" t="s">
        <v>48</v>
      </c>
      <c r="H3" s="17"/>
    </row>
    <row r="4" spans="2:8" x14ac:dyDescent="0.35">
      <c r="B4" s="16" t="s">
        <v>49</v>
      </c>
      <c r="H4" s="17"/>
    </row>
    <row r="5" spans="2:8" x14ac:dyDescent="0.35">
      <c r="B5" s="18"/>
      <c r="C5" s="19"/>
      <c r="D5" s="19"/>
      <c r="E5" s="19"/>
      <c r="F5" s="19"/>
      <c r="G5" s="19"/>
      <c r="H5" s="20"/>
    </row>
    <row r="11" spans="2:8" x14ac:dyDescent="0.35">
      <c r="B11" s="8" t="s">
        <v>50</v>
      </c>
      <c r="D11" s="8" t="s">
        <v>51</v>
      </c>
      <c r="F11" s="8" t="s">
        <v>24</v>
      </c>
      <c r="H11" s="8" t="s">
        <v>52</v>
      </c>
    </row>
    <row r="12" spans="2:8" x14ac:dyDescent="0.35">
      <c r="B12" s="10" t="s">
        <v>1176</v>
      </c>
      <c r="D12" s="10" t="s">
        <v>1</v>
      </c>
      <c r="F12" s="62">
        <v>46082</v>
      </c>
      <c r="H12" s="21">
        <v>1</v>
      </c>
    </row>
    <row r="13" spans="2:8" x14ac:dyDescent="0.35">
      <c r="B13" s="10" t="s">
        <v>1177</v>
      </c>
      <c r="D13" s="10" t="s">
        <v>2</v>
      </c>
      <c r="F13" s="62">
        <v>46083</v>
      </c>
      <c r="H13" s="21">
        <v>2</v>
      </c>
    </row>
    <row r="14" spans="2:8" x14ac:dyDescent="0.35">
      <c r="B14" s="10" t="s">
        <v>1178</v>
      </c>
      <c r="D14" s="10" t="s">
        <v>3</v>
      </c>
      <c r="F14" s="62">
        <v>46084</v>
      </c>
      <c r="H14" s="21">
        <v>3</v>
      </c>
    </row>
    <row r="15" spans="2:8" x14ac:dyDescent="0.35">
      <c r="B15" s="10" t="s">
        <v>1179</v>
      </c>
      <c r="D15" s="10" t="s">
        <v>4</v>
      </c>
      <c r="F15" s="62">
        <v>46085</v>
      </c>
      <c r="H15" s="21">
        <v>4</v>
      </c>
    </row>
    <row r="16" spans="2:8" x14ac:dyDescent="0.35">
      <c r="B16" s="10" t="s">
        <v>1180</v>
      </c>
      <c r="D16" s="10" t="s">
        <v>5</v>
      </c>
      <c r="F16" s="62">
        <v>46086</v>
      </c>
      <c r="H16" s="21">
        <v>5</v>
      </c>
    </row>
    <row r="17" spans="2:8" x14ac:dyDescent="0.35">
      <c r="B17" s="10" t="s">
        <v>1181</v>
      </c>
      <c r="D17" s="10" t="s">
        <v>8</v>
      </c>
      <c r="F17" s="62">
        <v>46087</v>
      </c>
      <c r="H17" s="21">
        <v>6</v>
      </c>
    </row>
    <row r="18" spans="2:8" x14ac:dyDescent="0.35">
      <c r="B18" s="10" t="s">
        <v>1182</v>
      </c>
      <c r="D18" s="10" t="s">
        <v>9</v>
      </c>
      <c r="F18" s="62">
        <v>46088</v>
      </c>
      <c r="H18" s="21">
        <v>7</v>
      </c>
    </row>
    <row r="19" spans="2:8" x14ac:dyDescent="0.35">
      <c r="D19" s="10" t="s">
        <v>10</v>
      </c>
      <c r="F19" s="62">
        <v>46089</v>
      </c>
      <c r="H19" s="21">
        <v>8</v>
      </c>
    </row>
    <row r="20" spans="2:8" x14ac:dyDescent="0.35">
      <c r="D20" s="10" t="s">
        <v>11</v>
      </c>
      <c r="F20" s="62">
        <v>46090</v>
      </c>
      <c r="H20" s="21">
        <v>9</v>
      </c>
    </row>
    <row r="21" spans="2:8" x14ac:dyDescent="0.35">
      <c r="D21" s="10" t="s">
        <v>12</v>
      </c>
      <c r="F21" s="62">
        <v>46091</v>
      </c>
      <c r="H21" s="21">
        <v>10</v>
      </c>
    </row>
    <row r="22" spans="2:8" x14ac:dyDescent="0.35">
      <c r="D22" s="10" t="s">
        <v>13</v>
      </c>
      <c r="F22" s="62">
        <v>46092</v>
      </c>
      <c r="H22" s="21">
        <v>11</v>
      </c>
    </row>
    <row r="23" spans="2:8" x14ac:dyDescent="0.35">
      <c r="D23" s="10" t="s">
        <v>14</v>
      </c>
      <c r="F23" s="62">
        <v>46093</v>
      </c>
      <c r="H23" s="21">
        <v>12</v>
      </c>
    </row>
  </sheetData>
  <phoneticPr fontId="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C7B2-12AC-4664-B473-A19EBC5114FB}">
  <sheetPr>
    <tabColor rgb="FF92D050"/>
  </sheetPr>
  <dimension ref="B1:Z34"/>
  <sheetViews>
    <sheetView showGridLines="0" workbookViewId="0">
      <selection activeCell="I9" sqref="I9"/>
    </sheetView>
  </sheetViews>
  <sheetFormatPr defaultColWidth="11.1640625" defaultRowHeight="15.5" x14ac:dyDescent="0.35"/>
  <cols>
    <col min="2" max="6" width="14.1640625" customWidth="1"/>
    <col min="7" max="7" width="12.1640625" customWidth="1"/>
    <col min="10" max="10" width="12.08203125" bestFit="1" customWidth="1"/>
  </cols>
  <sheetData>
    <row r="1" spans="2:26" ht="16" thickBot="1" x14ac:dyDescent="0.4"/>
    <row r="2" spans="2:26" ht="24" thickBot="1" x14ac:dyDescent="0.4">
      <c r="B2" s="13" t="s">
        <v>53</v>
      </c>
      <c r="C2" s="14"/>
      <c r="D2" s="14"/>
      <c r="E2" s="14"/>
      <c r="F2" s="14"/>
      <c r="G2" s="14"/>
      <c r="H2" s="15"/>
      <c r="J2" s="98" t="s">
        <v>1183</v>
      </c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100"/>
    </row>
    <row r="3" spans="2:26" ht="16" thickBot="1" x14ac:dyDescent="0.4">
      <c r="B3" s="16" t="s">
        <v>60</v>
      </c>
      <c r="H3" s="17"/>
      <c r="J3" s="82" t="s">
        <v>1184</v>
      </c>
      <c r="K3" s="83" t="s">
        <v>1185</v>
      </c>
      <c r="L3" s="88" t="s">
        <v>1186</v>
      </c>
      <c r="M3" s="89" t="s">
        <v>1187</v>
      </c>
      <c r="N3" s="89" t="s">
        <v>1188</v>
      </c>
      <c r="O3" s="89" t="s">
        <v>1189</v>
      </c>
      <c r="P3" s="89" t="s">
        <v>1190</v>
      </c>
      <c r="Q3" s="89" t="s">
        <v>1191</v>
      </c>
      <c r="R3" s="89" t="s">
        <v>1192</v>
      </c>
      <c r="S3" s="89" t="s">
        <v>1193</v>
      </c>
      <c r="T3" s="89" t="s">
        <v>1194</v>
      </c>
      <c r="U3" s="89" t="s">
        <v>1195</v>
      </c>
      <c r="V3" s="89" t="s">
        <v>1196</v>
      </c>
      <c r="W3" s="89" t="s">
        <v>1197</v>
      </c>
      <c r="X3" s="89" t="s">
        <v>1198</v>
      </c>
      <c r="Y3" s="89" t="s">
        <v>1199</v>
      </c>
      <c r="Z3" s="90" t="s">
        <v>1200</v>
      </c>
    </row>
    <row r="4" spans="2:26" x14ac:dyDescent="0.35">
      <c r="B4" s="23" t="s">
        <v>54</v>
      </c>
      <c r="H4" s="17"/>
      <c r="J4" s="84" t="s">
        <v>1182</v>
      </c>
      <c r="K4" s="85">
        <v>1</v>
      </c>
      <c r="L4" s="73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70"/>
    </row>
    <row r="5" spans="2:26" x14ac:dyDescent="0.35">
      <c r="B5" s="23" t="s">
        <v>55</v>
      </c>
      <c r="H5" s="17"/>
      <c r="J5" s="71" t="s">
        <v>1176</v>
      </c>
      <c r="K5" s="77">
        <v>2</v>
      </c>
      <c r="L5" s="79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1"/>
    </row>
    <row r="6" spans="2:26" x14ac:dyDescent="0.35">
      <c r="B6" s="23" t="s">
        <v>56</v>
      </c>
      <c r="H6" s="17"/>
      <c r="J6" s="71" t="s">
        <v>1177</v>
      </c>
      <c r="K6" s="77">
        <v>3</v>
      </c>
      <c r="L6" s="7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7"/>
    </row>
    <row r="7" spans="2:26" x14ac:dyDescent="0.35">
      <c r="B7" s="16"/>
      <c r="H7" s="17"/>
      <c r="J7" s="71" t="s">
        <v>1178</v>
      </c>
      <c r="K7" s="77">
        <v>4</v>
      </c>
      <c r="L7" s="79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1"/>
    </row>
    <row r="8" spans="2:26" x14ac:dyDescent="0.35">
      <c r="B8" s="16" t="s">
        <v>61</v>
      </c>
      <c r="H8" s="17"/>
      <c r="J8" s="71" t="s">
        <v>1179</v>
      </c>
      <c r="K8" s="77">
        <v>5</v>
      </c>
      <c r="L8" s="7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7"/>
    </row>
    <row r="9" spans="2:26" x14ac:dyDescent="0.35">
      <c r="B9" s="16"/>
      <c r="H9" s="17"/>
      <c r="J9" s="71" t="s">
        <v>1180</v>
      </c>
      <c r="K9" s="77">
        <v>6</v>
      </c>
      <c r="L9" s="79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1"/>
    </row>
    <row r="10" spans="2:26" x14ac:dyDescent="0.35">
      <c r="B10" s="23" t="s">
        <v>59</v>
      </c>
      <c r="H10" s="17"/>
      <c r="J10" s="86" t="s">
        <v>1181</v>
      </c>
      <c r="K10" s="87">
        <v>7</v>
      </c>
      <c r="L10" s="75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6"/>
    </row>
    <row r="11" spans="2:26" x14ac:dyDescent="0.35">
      <c r="B11" s="23" t="s">
        <v>57</v>
      </c>
      <c r="H11" s="17"/>
      <c r="J11" s="86" t="s">
        <v>1182</v>
      </c>
      <c r="K11" s="87">
        <v>8</v>
      </c>
      <c r="L11" s="75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6"/>
    </row>
    <row r="12" spans="2:26" x14ac:dyDescent="0.35">
      <c r="B12" s="23" t="s">
        <v>58</v>
      </c>
      <c r="H12" s="17"/>
      <c r="J12" s="71" t="s">
        <v>1176</v>
      </c>
      <c r="K12" s="77">
        <v>9</v>
      </c>
      <c r="L12" s="7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7"/>
    </row>
    <row r="13" spans="2:26" x14ac:dyDescent="0.35">
      <c r="B13" s="16"/>
      <c r="H13" s="17"/>
      <c r="J13" s="71" t="s">
        <v>1177</v>
      </c>
      <c r="K13" s="77">
        <v>10</v>
      </c>
      <c r="L13" s="79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1"/>
    </row>
    <row r="14" spans="2:26" x14ac:dyDescent="0.35">
      <c r="B14" s="18"/>
      <c r="C14" s="19"/>
      <c r="D14" s="19"/>
      <c r="E14" s="19"/>
      <c r="F14" s="19"/>
      <c r="G14" s="19"/>
      <c r="H14" s="20"/>
      <c r="J14" s="71" t="s">
        <v>1178</v>
      </c>
      <c r="K14" s="77">
        <v>11</v>
      </c>
      <c r="L14" s="7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7"/>
    </row>
    <row r="15" spans="2:26" x14ac:dyDescent="0.35">
      <c r="J15" s="71" t="s">
        <v>1179</v>
      </c>
      <c r="K15" s="77">
        <v>12</v>
      </c>
      <c r="L15" s="79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2:26" x14ac:dyDescent="0.35">
      <c r="J16" s="71" t="s">
        <v>1180</v>
      </c>
      <c r="K16" s="77">
        <v>13</v>
      </c>
      <c r="L16" s="7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7"/>
    </row>
    <row r="17" spans="10:26" x14ac:dyDescent="0.35">
      <c r="J17" s="86" t="s">
        <v>1181</v>
      </c>
      <c r="K17" s="87">
        <v>14</v>
      </c>
      <c r="L17" s="75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6"/>
    </row>
    <row r="18" spans="10:26" x14ac:dyDescent="0.35">
      <c r="J18" s="86" t="s">
        <v>1182</v>
      </c>
      <c r="K18" s="87">
        <v>15</v>
      </c>
      <c r="L18" s="75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6"/>
    </row>
    <row r="19" spans="10:26" x14ac:dyDescent="0.35">
      <c r="J19" s="71" t="s">
        <v>1176</v>
      </c>
      <c r="K19" s="77">
        <v>16</v>
      </c>
      <c r="L19" s="79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0:26" x14ac:dyDescent="0.35">
      <c r="J20" s="71" t="s">
        <v>1177</v>
      </c>
      <c r="K20" s="77">
        <v>17</v>
      </c>
      <c r="L20" s="7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7"/>
    </row>
    <row r="21" spans="10:26" x14ac:dyDescent="0.35">
      <c r="J21" s="71" t="s">
        <v>1178</v>
      </c>
      <c r="K21" s="77">
        <v>18</v>
      </c>
      <c r="L21" s="79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1"/>
    </row>
    <row r="22" spans="10:26" x14ac:dyDescent="0.35">
      <c r="J22" s="71" t="s">
        <v>1179</v>
      </c>
      <c r="K22" s="77">
        <v>19</v>
      </c>
      <c r="L22" s="7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7"/>
    </row>
    <row r="23" spans="10:26" x14ac:dyDescent="0.35">
      <c r="J23" s="71" t="s">
        <v>1180</v>
      </c>
      <c r="K23" s="77">
        <v>20</v>
      </c>
      <c r="L23" s="79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1"/>
    </row>
    <row r="24" spans="10:26" x14ac:dyDescent="0.35">
      <c r="J24" s="86" t="s">
        <v>1181</v>
      </c>
      <c r="K24" s="87">
        <v>21</v>
      </c>
      <c r="L24" s="75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6"/>
    </row>
    <row r="25" spans="10:26" x14ac:dyDescent="0.35">
      <c r="J25" s="86" t="s">
        <v>1182</v>
      </c>
      <c r="K25" s="87">
        <v>22</v>
      </c>
      <c r="L25" s="75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6"/>
    </row>
    <row r="26" spans="10:26" x14ac:dyDescent="0.35">
      <c r="J26" s="71" t="s">
        <v>1176</v>
      </c>
      <c r="K26" s="77">
        <v>23</v>
      </c>
      <c r="L26" s="7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7"/>
    </row>
    <row r="27" spans="10:26" x14ac:dyDescent="0.35">
      <c r="J27" s="71" t="s">
        <v>1177</v>
      </c>
      <c r="K27" s="77">
        <v>24</v>
      </c>
      <c r="L27" s="79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1"/>
    </row>
    <row r="28" spans="10:26" x14ac:dyDescent="0.35">
      <c r="J28" s="71" t="s">
        <v>1178</v>
      </c>
      <c r="K28" s="77">
        <v>25</v>
      </c>
      <c r="L28" s="7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7"/>
    </row>
    <row r="29" spans="10:26" x14ac:dyDescent="0.35">
      <c r="J29" s="71" t="s">
        <v>1179</v>
      </c>
      <c r="K29" s="77">
        <v>26</v>
      </c>
      <c r="L29" s="79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1"/>
    </row>
    <row r="30" spans="10:26" x14ac:dyDescent="0.35">
      <c r="J30" s="71" t="s">
        <v>1180</v>
      </c>
      <c r="K30" s="77">
        <v>27</v>
      </c>
      <c r="L30" s="7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7"/>
    </row>
    <row r="31" spans="10:26" x14ac:dyDescent="0.35">
      <c r="J31" s="86" t="s">
        <v>1181</v>
      </c>
      <c r="K31" s="87">
        <v>28</v>
      </c>
      <c r="L31" s="75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6"/>
    </row>
    <row r="32" spans="10:26" x14ac:dyDescent="0.35">
      <c r="J32" s="86" t="s">
        <v>1182</v>
      </c>
      <c r="K32" s="87">
        <v>29</v>
      </c>
      <c r="L32" s="75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6"/>
    </row>
    <row r="33" spans="10:26" x14ac:dyDescent="0.35">
      <c r="J33" s="71" t="s">
        <v>1176</v>
      </c>
      <c r="K33" s="77">
        <v>30</v>
      </c>
      <c r="L33" s="79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1"/>
    </row>
    <row r="34" spans="10:26" ht="16" thickBot="1" x14ac:dyDescent="0.4">
      <c r="J34" s="72" t="s">
        <v>1177</v>
      </c>
      <c r="K34" s="78">
        <v>31</v>
      </c>
      <c r="L34" s="76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8"/>
    </row>
  </sheetData>
  <mergeCells count="1">
    <mergeCell ref="J2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0C94-2589-4ACB-B36F-1E89154FF915}">
  <sheetPr>
    <tabColor theme="7" tint="0.59999389629810485"/>
  </sheetPr>
  <dimension ref="B2:J212"/>
  <sheetViews>
    <sheetView showGridLines="0" zoomScale="110" zoomScaleNormal="110" workbookViewId="0">
      <selection activeCell="H12" sqref="H12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</cols>
  <sheetData>
    <row r="2" spans="2:10" x14ac:dyDescent="0.35">
      <c r="B2" s="13" t="s">
        <v>62</v>
      </c>
      <c r="C2" s="14"/>
      <c r="D2" s="14"/>
      <c r="E2" s="14"/>
      <c r="F2" s="14"/>
      <c r="G2" s="14"/>
      <c r="H2" s="15"/>
    </row>
    <row r="3" spans="2:10" x14ac:dyDescent="0.35">
      <c r="B3" s="16" t="s">
        <v>431</v>
      </c>
      <c r="H3" s="17"/>
    </row>
    <row r="4" spans="2:10" x14ac:dyDescent="0.35">
      <c r="B4" s="34" t="s">
        <v>432</v>
      </c>
      <c r="H4" s="17"/>
    </row>
    <row r="5" spans="2:10" x14ac:dyDescent="0.35">
      <c r="B5" s="34"/>
      <c r="H5" s="17"/>
    </row>
    <row r="6" spans="2:10" x14ac:dyDescent="0.35">
      <c r="B6" s="34" t="s">
        <v>433</v>
      </c>
      <c r="H6" s="17"/>
    </row>
    <row r="7" spans="2:10" x14ac:dyDescent="0.35">
      <c r="B7" s="18"/>
      <c r="C7" s="19"/>
      <c r="D7" s="19"/>
      <c r="E7" s="19"/>
      <c r="F7" s="19"/>
      <c r="G7" s="19"/>
      <c r="H7" s="20"/>
    </row>
    <row r="11" spans="2:10" ht="26" x14ac:dyDescent="0.35">
      <c r="B11" s="8" t="s">
        <v>63</v>
      </c>
      <c r="C11" s="8" t="s">
        <v>64</v>
      </c>
      <c r="D11" s="8" t="s">
        <v>65</v>
      </c>
      <c r="E11" s="8" t="s">
        <v>66</v>
      </c>
      <c r="F11" s="8" t="s">
        <v>228</v>
      </c>
      <c r="G11" s="8" t="s">
        <v>229</v>
      </c>
      <c r="H11" s="8" t="s">
        <v>230</v>
      </c>
    </row>
    <row r="12" spans="2:10" x14ac:dyDescent="0.35">
      <c r="B12" s="24">
        <v>1</v>
      </c>
      <c r="C12" s="25" t="s">
        <v>67</v>
      </c>
      <c r="D12" s="25" t="s">
        <v>68</v>
      </c>
      <c r="E12" s="26" t="s">
        <v>69</v>
      </c>
      <c r="F12" s="32">
        <v>900</v>
      </c>
      <c r="G12" s="27" t="s">
        <v>232</v>
      </c>
      <c r="H12" s="92">
        <f>SUBSTITUTE(G12,".",",")+SUBSTITUTE(F12,".",",")</f>
        <v>1657.12</v>
      </c>
      <c r="I12" s="30"/>
      <c r="J12" s="31"/>
    </row>
    <row r="13" spans="2:10" x14ac:dyDescent="0.35">
      <c r="B13" s="24">
        <v>2</v>
      </c>
      <c r="C13" s="25" t="s">
        <v>71</v>
      </c>
      <c r="D13" s="25" t="s">
        <v>72</v>
      </c>
      <c r="E13" s="26" t="s">
        <v>69</v>
      </c>
      <c r="F13" s="32">
        <v>640</v>
      </c>
      <c r="G13" s="27" t="s">
        <v>233</v>
      </c>
      <c r="H13" s="92">
        <f t="shared" ref="H13:H76" si="0">SUBSTITUTE(G13,".",",")+SUBSTITUTE(F13,".",",")</f>
        <v>1618.13</v>
      </c>
      <c r="I13" s="30"/>
      <c r="J13" s="31"/>
    </row>
    <row r="14" spans="2:10" x14ac:dyDescent="0.35">
      <c r="B14" s="24">
        <v>3</v>
      </c>
      <c r="C14" s="25" t="s">
        <v>73</v>
      </c>
      <c r="D14" s="25" t="s">
        <v>74</v>
      </c>
      <c r="E14" s="26" t="s">
        <v>69</v>
      </c>
      <c r="F14" s="32">
        <v>4500</v>
      </c>
      <c r="G14" s="27" t="s">
        <v>234</v>
      </c>
      <c r="H14" s="92">
        <f t="shared" si="0"/>
        <v>5552.14</v>
      </c>
      <c r="I14" s="30"/>
      <c r="J14" s="31"/>
    </row>
    <row r="15" spans="2:10" x14ac:dyDescent="0.35">
      <c r="B15" s="24">
        <v>4</v>
      </c>
      <c r="C15" s="25" t="s">
        <v>75</v>
      </c>
      <c r="D15" s="25" t="s">
        <v>76</v>
      </c>
      <c r="E15" s="26" t="s">
        <v>77</v>
      </c>
      <c r="F15" s="32">
        <v>650</v>
      </c>
      <c r="G15" s="27" t="s">
        <v>235</v>
      </c>
      <c r="H15" s="92">
        <f t="shared" si="0"/>
        <v>6658.15</v>
      </c>
      <c r="I15" s="30"/>
      <c r="J15" s="31"/>
    </row>
    <row r="16" spans="2:10" x14ac:dyDescent="0.35">
      <c r="B16" s="24">
        <v>5</v>
      </c>
      <c r="C16" s="25" t="s">
        <v>78</v>
      </c>
      <c r="D16" s="25" t="s">
        <v>79</v>
      </c>
      <c r="E16" s="26" t="s">
        <v>80</v>
      </c>
      <c r="F16" s="32">
        <v>800</v>
      </c>
      <c r="G16" s="27" t="s">
        <v>236</v>
      </c>
      <c r="H16" s="92">
        <f t="shared" si="0"/>
        <v>1104.1600000000001</v>
      </c>
      <c r="I16" s="30"/>
      <c r="J16" s="31"/>
    </row>
    <row r="17" spans="2:10" x14ac:dyDescent="0.35">
      <c r="B17" s="24">
        <v>6</v>
      </c>
      <c r="C17" s="25" t="s">
        <v>81</v>
      </c>
      <c r="D17" s="25" t="s">
        <v>82</v>
      </c>
      <c r="E17" s="26" t="s">
        <v>80</v>
      </c>
      <c r="F17" s="32">
        <v>900</v>
      </c>
      <c r="G17" s="27" t="s">
        <v>237</v>
      </c>
      <c r="H17" s="92">
        <f t="shared" si="0"/>
        <v>8870.17</v>
      </c>
      <c r="I17" s="30"/>
      <c r="J17" s="31"/>
    </row>
    <row r="18" spans="2:10" x14ac:dyDescent="0.35">
      <c r="B18" s="24">
        <v>7</v>
      </c>
      <c r="C18" s="25" t="s">
        <v>83</v>
      </c>
      <c r="D18" s="25" t="s">
        <v>84</v>
      </c>
      <c r="E18" s="26" t="s">
        <v>77</v>
      </c>
      <c r="F18" s="32">
        <v>650</v>
      </c>
      <c r="G18" s="27" t="s">
        <v>238</v>
      </c>
      <c r="H18" s="92">
        <f t="shared" si="0"/>
        <v>7897.18</v>
      </c>
      <c r="I18" s="30"/>
      <c r="J18" s="31"/>
    </row>
    <row r="19" spans="2:10" x14ac:dyDescent="0.35">
      <c r="B19" s="24">
        <v>8</v>
      </c>
      <c r="C19" s="25" t="s">
        <v>86</v>
      </c>
      <c r="D19" s="25" t="s">
        <v>87</v>
      </c>
      <c r="E19" s="26" t="s">
        <v>69</v>
      </c>
      <c r="F19" s="32">
        <v>420</v>
      </c>
      <c r="G19" s="27" t="s">
        <v>239</v>
      </c>
      <c r="H19" s="92">
        <f t="shared" si="0"/>
        <v>6627.19</v>
      </c>
      <c r="I19" s="30"/>
      <c r="J19" s="31"/>
    </row>
    <row r="20" spans="2:10" x14ac:dyDescent="0.35">
      <c r="B20" s="24">
        <v>9</v>
      </c>
      <c r="C20" s="25" t="s">
        <v>88</v>
      </c>
      <c r="D20" s="25" t="s">
        <v>89</v>
      </c>
      <c r="E20" s="26" t="s">
        <v>77</v>
      </c>
      <c r="F20" s="32">
        <v>820</v>
      </c>
      <c r="G20" s="27" t="s">
        <v>240</v>
      </c>
      <c r="H20" s="92">
        <f t="shared" si="0"/>
        <v>7787.2</v>
      </c>
      <c r="I20" s="30"/>
      <c r="J20" s="31"/>
    </row>
    <row r="21" spans="2:10" x14ac:dyDescent="0.35">
      <c r="B21" s="24">
        <v>10</v>
      </c>
      <c r="C21" s="25" t="s">
        <v>90</v>
      </c>
      <c r="D21" s="25" t="s">
        <v>91</v>
      </c>
      <c r="E21" s="26" t="s">
        <v>92</v>
      </c>
      <c r="F21" s="32">
        <v>650</v>
      </c>
      <c r="G21" s="27" t="s">
        <v>241</v>
      </c>
      <c r="H21" s="92">
        <f t="shared" si="0"/>
        <v>1491.21</v>
      </c>
      <c r="I21" s="30"/>
      <c r="J21" s="31"/>
    </row>
    <row r="22" spans="2:10" x14ac:dyDescent="0.35">
      <c r="B22" s="24">
        <v>11</v>
      </c>
      <c r="C22" s="25" t="s">
        <v>93</v>
      </c>
      <c r="D22" s="25" t="s">
        <v>94</v>
      </c>
      <c r="E22" s="26" t="s">
        <v>95</v>
      </c>
      <c r="F22" s="32">
        <v>650</v>
      </c>
      <c r="G22" s="27" t="s">
        <v>242</v>
      </c>
      <c r="H22" s="92">
        <f t="shared" si="0"/>
        <v>2844.22</v>
      </c>
      <c r="I22" s="30"/>
      <c r="J22" s="31"/>
    </row>
    <row r="23" spans="2:10" x14ac:dyDescent="0.35">
      <c r="B23" s="24">
        <v>12</v>
      </c>
      <c r="C23" s="25" t="s">
        <v>96</v>
      </c>
      <c r="D23" s="25" t="s">
        <v>97</v>
      </c>
      <c r="E23" s="26" t="s">
        <v>95</v>
      </c>
      <c r="F23" s="32">
        <v>900</v>
      </c>
      <c r="G23" s="27" t="s">
        <v>243</v>
      </c>
      <c r="H23" s="92">
        <f t="shared" si="0"/>
        <v>3407.23</v>
      </c>
      <c r="I23" s="30"/>
      <c r="J23" s="31"/>
    </row>
    <row r="24" spans="2:10" x14ac:dyDescent="0.35">
      <c r="B24" s="24">
        <v>13</v>
      </c>
      <c r="C24" s="25" t="s">
        <v>98</v>
      </c>
      <c r="D24" s="25" t="s">
        <v>99</v>
      </c>
      <c r="E24" s="26" t="s">
        <v>77</v>
      </c>
      <c r="F24" s="32">
        <v>640</v>
      </c>
      <c r="G24" s="27" t="s">
        <v>244</v>
      </c>
      <c r="H24" s="92">
        <f t="shared" si="0"/>
        <v>3442.24</v>
      </c>
      <c r="I24" s="30"/>
      <c r="J24" s="31"/>
    </row>
    <row r="25" spans="2:10" x14ac:dyDescent="0.35">
      <c r="B25" s="24">
        <v>14</v>
      </c>
      <c r="C25" s="25" t="s">
        <v>100</v>
      </c>
      <c r="D25" s="25" t="s">
        <v>82</v>
      </c>
      <c r="E25" s="26" t="s">
        <v>80</v>
      </c>
      <c r="F25" s="32">
        <v>650</v>
      </c>
      <c r="G25" s="27" t="s">
        <v>245</v>
      </c>
      <c r="H25" s="92">
        <f t="shared" si="0"/>
        <v>3196.25</v>
      </c>
      <c r="I25" s="30"/>
      <c r="J25" s="31"/>
    </row>
    <row r="26" spans="2:10" x14ac:dyDescent="0.35">
      <c r="B26" s="24">
        <v>15</v>
      </c>
      <c r="C26" s="25" t="s">
        <v>101</v>
      </c>
      <c r="D26" s="25" t="s">
        <v>102</v>
      </c>
      <c r="E26" s="26" t="s">
        <v>80</v>
      </c>
      <c r="F26" s="32">
        <v>800</v>
      </c>
      <c r="G26" s="27" t="s">
        <v>246</v>
      </c>
      <c r="H26" s="92">
        <f t="shared" si="0"/>
        <v>1479.26</v>
      </c>
      <c r="I26" s="30"/>
      <c r="J26" s="31"/>
    </row>
    <row r="27" spans="2:10" x14ac:dyDescent="0.35">
      <c r="B27" s="24">
        <v>16</v>
      </c>
      <c r="C27" s="25" t="s">
        <v>103</v>
      </c>
      <c r="D27" s="25" t="s">
        <v>72</v>
      </c>
      <c r="E27" s="26" t="s">
        <v>92</v>
      </c>
      <c r="F27" s="32">
        <v>700</v>
      </c>
      <c r="G27" s="27" t="s">
        <v>247</v>
      </c>
      <c r="H27" s="92">
        <f t="shared" si="0"/>
        <v>3510.27</v>
      </c>
      <c r="I27" s="30"/>
      <c r="J27" s="31"/>
    </row>
    <row r="28" spans="2:10" x14ac:dyDescent="0.35">
      <c r="B28" s="24">
        <v>17</v>
      </c>
      <c r="C28" s="25" t="s">
        <v>104</v>
      </c>
      <c r="D28" s="25" t="s">
        <v>105</v>
      </c>
      <c r="E28" s="26" t="s">
        <v>95</v>
      </c>
      <c r="F28" s="32">
        <v>880</v>
      </c>
      <c r="G28" s="27" t="s">
        <v>248</v>
      </c>
      <c r="H28" s="92">
        <f t="shared" si="0"/>
        <v>2048.2799999999997</v>
      </c>
      <c r="I28" s="30"/>
      <c r="J28" s="31"/>
    </row>
    <row r="29" spans="2:10" x14ac:dyDescent="0.35">
      <c r="B29" s="24">
        <v>18</v>
      </c>
      <c r="C29" s="25" t="s">
        <v>106</v>
      </c>
      <c r="D29" s="25" t="s">
        <v>107</v>
      </c>
      <c r="E29" s="26" t="s">
        <v>77</v>
      </c>
      <c r="F29" s="32">
        <v>300</v>
      </c>
      <c r="G29" s="27" t="s">
        <v>249</v>
      </c>
      <c r="H29" s="92">
        <f t="shared" si="0"/>
        <v>4267.29</v>
      </c>
      <c r="I29" s="30"/>
      <c r="J29" s="31"/>
    </row>
    <row r="30" spans="2:10" x14ac:dyDescent="0.35">
      <c r="B30" s="24">
        <v>19</v>
      </c>
      <c r="C30" s="25" t="s">
        <v>108</v>
      </c>
      <c r="D30" s="25" t="s">
        <v>109</v>
      </c>
      <c r="E30" s="26" t="s">
        <v>80</v>
      </c>
      <c r="F30" s="32">
        <v>880</v>
      </c>
      <c r="G30" s="27" t="s">
        <v>250</v>
      </c>
      <c r="H30" s="92">
        <f t="shared" si="0"/>
        <v>9220.2999999999993</v>
      </c>
      <c r="I30" s="30"/>
      <c r="J30" s="31"/>
    </row>
    <row r="31" spans="2:10" x14ac:dyDescent="0.35">
      <c r="B31" s="24">
        <v>20</v>
      </c>
      <c r="C31" s="25" t="s">
        <v>110</v>
      </c>
      <c r="D31" s="25" t="s">
        <v>111</v>
      </c>
      <c r="E31" s="26" t="s">
        <v>69</v>
      </c>
      <c r="F31" s="32">
        <v>900</v>
      </c>
      <c r="G31" s="27" t="s">
        <v>251</v>
      </c>
      <c r="H31" s="92">
        <f t="shared" si="0"/>
        <v>6964.31</v>
      </c>
      <c r="I31" s="30"/>
      <c r="J31" s="31"/>
    </row>
    <row r="32" spans="2:10" x14ac:dyDescent="0.35">
      <c r="B32" s="24">
        <v>21</v>
      </c>
      <c r="C32" s="25" t="s">
        <v>112</v>
      </c>
      <c r="D32" s="25" t="s">
        <v>99</v>
      </c>
      <c r="E32" s="26" t="s">
        <v>77</v>
      </c>
      <c r="F32" s="32">
        <v>720</v>
      </c>
      <c r="G32" s="27" t="s">
        <v>252</v>
      </c>
      <c r="H32" s="92">
        <f t="shared" si="0"/>
        <v>8957.32</v>
      </c>
      <c r="I32" s="30"/>
      <c r="J32" s="31"/>
    </row>
    <row r="33" spans="2:10" x14ac:dyDescent="0.35">
      <c r="B33" s="24">
        <v>22</v>
      </c>
      <c r="C33" s="25" t="s">
        <v>113</v>
      </c>
      <c r="D33" s="25" t="s">
        <v>114</v>
      </c>
      <c r="E33" s="26" t="s">
        <v>80</v>
      </c>
      <c r="F33" s="32">
        <v>650</v>
      </c>
      <c r="G33" s="27" t="s">
        <v>253</v>
      </c>
      <c r="H33" s="92">
        <f t="shared" si="0"/>
        <v>8605.33</v>
      </c>
      <c r="I33" s="30"/>
      <c r="J33" s="31"/>
    </row>
    <row r="34" spans="2:10" x14ac:dyDescent="0.35">
      <c r="B34" s="24">
        <v>23</v>
      </c>
      <c r="C34" s="25" t="s">
        <v>115</v>
      </c>
      <c r="D34" s="25" t="s">
        <v>107</v>
      </c>
      <c r="E34" s="26" t="s">
        <v>95</v>
      </c>
      <c r="F34" s="32">
        <v>2000</v>
      </c>
      <c r="G34" s="27" t="s">
        <v>254</v>
      </c>
      <c r="H34" s="92">
        <f t="shared" si="0"/>
        <v>3987.34</v>
      </c>
      <c r="I34" s="30"/>
      <c r="J34" s="31"/>
    </row>
    <row r="35" spans="2:10" x14ac:dyDescent="0.35">
      <c r="B35" s="24">
        <v>24</v>
      </c>
      <c r="C35" s="25" t="s">
        <v>116</v>
      </c>
      <c r="D35" s="25" t="s">
        <v>117</v>
      </c>
      <c r="E35" s="26" t="s">
        <v>92</v>
      </c>
      <c r="F35" s="32">
        <v>4500</v>
      </c>
      <c r="G35" s="27" t="s">
        <v>255</v>
      </c>
      <c r="H35" s="92">
        <f t="shared" si="0"/>
        <v>5356.35</v>
      </c>
      <c r="I35" s="30"/>
      <c r="J35" s="31"/>
    </row>
    <row r="36" spans="2:10" x14ac:dyDescent="0.35">
      <c r="B36" s="24">
        <v>25</v>
      </c>
      <c r="C36" s="25" t="s">
        <v>118</v>
      </c>
      <c r="D36" s="25" t="s">
        <v>119</v>
      </c>
      <c r="E36" s="26" t="s">
        <v>80</v>
      </c>
      <c r="F36" s="32">
        <v>700</v>
      </c>
      <c r="G36" s="27" t="s">
        <v>256</v>
      </c>
      <c r="H36" s="92">
        <f t="shared" si="0"/>
        <v>1015.36</v>
      </c>
      <c r="I36" s="30"/>
      <c r="J36" s="31"/>
    </row>
    <row r="37" spans="2:10" x14ac:dyDescent="0.35">
      <c r="B37" s="24">
        <v>26</v>
      </c>
      <c r="C37" s="25" t="s">
        <v>120</v>
      </c>
      <c r="D37" s="25" t="s">
        <v>121</v>
      </c>
      <c r="E37" s="26" t="s">
        <v>69</v>
      </c>
      <c r="F37" s="32">
        <v>6000</v>
      </c>
      <c r="G37" s="27" t="s">
        <v>257</v>
      </c>
      <c r="H37" s="92">
        <f t="shared" si="0"/>
        <v>7721.37</v>
      </c>
      <c r="I37" s="30"/>
      <c r="J37" s="31"/>
    </row>
    <row r="38" spans="2:10" x14ac:dyDescent="0.35">
      <c r="B38" s="24">
        <v>27</v>
      </c>
      <c r="C38" s="25" t="s">
        <v>122</v>
      </c>
      <c r="D38" s="25" t="s">
        <v>111</v>
      </c>
      <c r="E38" s="26" t="s">
        <v>77</v>
      </c>
      <c r="F38" s="32">
        <v>900</v>
      </c>
      <c r="G38" s="27" t="s">
        <v>258</v>
      </c>
      <c r="H38" s="92">
        <f t="shared" si="0"/>
        <v>6391.38</v>
      </c>
      <c r="I38" s="30"/>
      <c r="J38" s="31"/>
    </row>
    <row r="39" spans="2:10" x14ac:dyDescent="0.35">
      <c r="B39" s="24">
        <v>28</v>
      </c>
      <c r="C39" s="25" t="s">
        <v>123</v>
      </c>
      <c r="D39" s="25" t="s">
        <v>99</v>
      </c>
      <c r="E39" s="26" t="s">
        <v>77</v>
      </c>
      <c r="F39" s="32">
        <v>720</v>
      </c>
      <c r="G39" s="27" t="s">
        <v>259</v>
      </c>
      <c r="H39" s="92">
        <f t="shared" si="0"/>
        <v>2299.3900000000003</v>
      </c>
      <c r="I39" s="30"/>
      <c r="J39" s="31"/>
    </row>
    <row r="40" spans="2:10" x14ac:dyDescent="0.35">
      <c r="B40" s="24">
        <v>29</v>
      </c>
      <c r="C40" s="25" t="s">
        <v>124</v>
      </c>
      <c r="D40" s="25" t="s">
        <v>114</v>
      </c>
      <c r="E40" s="26" t="s">
        <v>69</v>
      </c>
      <c r="F40" s="32">
        <v>650</v>
      </c>
      <c r="G40" s="27" t="s">
        <v>260</v>
      </c>
      <c r="H40" s="92">
        <f t="shared" si="0"/>
        <v>4742.3999999999996</v>
      </c>
      <c r="I40" s="30"/>
      <c r="J40" s="31"/>
    </row>
    <row r="41" spans="2:10" x14ac:dyDescent="0.35">
      <c r="B41" s="24">
        <v>30</v>
      </c>
      <c r="C41" s="25" t="s">
        <v>125</v>
      </c>
      <c r="D41" s="25" t="s">
        <v>107</v>
      </c>
      <c r="E41" s="26" t="s">
        <v>80</v>
      </c>
      <c r="F41" s="32">
        <v>2000</v>
      </c>
      <c r="G41" s="27" t="s">
        <v>261</v>
      </c>
      <c r="H41" s="92">
        <f t="shared" si="0"/>
        <v>4919.41</v>
      </c>
      <c r="I41" s="30"/>
      <c r="J41" s="31"/>
    </row>
    <row r="42" spans="2:10" x14ac:dyDescent="0.35">
      <c r="B42" s="24">
        <v>31</v>
      </c>
      <c r="C42" s="25" t="s">
        <v>126</v>
      </c>
      <c r="D42" s="25" t="s">
        <v>117</v>
      </c>
      <c r="E42" s="26" t="s">
        <v>77</v>
      </c>
      <c r="F42" s="32">
        <v>4500</v>
      </c>
      <c r="G42" s="27" t="s">
        <v>262</v>
      </c>
      <c r="H42" s="92">
        <f t="shared" si="0"/>
        <v>11546.42</v>
      </c>
      <c r="I42" s="30"/>
      <c r="J42" s="31"/>
    </row>
    <row r="43" spans="2:10" x14ac:dyDescent="0.35">
      <c r="B43" s="24">
        <v>32</v>
      </c>
      <c r="C43" s="25" t="s">
        <v>127</v>
      </c>
      <c r="D43" s="25" t="s">
        <v>119</v>
      </c>
      <c r="E43" s="26" t="s">
        <v>95</v>
      </c>
      <c r="F43" s="32">
        <v>700</v>
      </c>
      <c r="G43" s="27" t="s">
        <v>263</v>
      </c>
      <c r="H43" s="92">
        <f t="shared" si="0"/>
        <v>7697.43</v>
      </c>
      <c r="I43" s="30"/>
      <c r="J43" s="31"/>
    </row>
    <row r="44" spans="2:10" x14ac:dyDescent="0.35">
      <c r="B44" s="24">
        <v>33</v>
      </c>
      <c r="C44" s="25" t="s">
        <v>128</v>
      </c>
      <c r="D44" s="25" t="s">
        <v>121</v>
      </c>
      <c r="E44" s="26" t="s">
        <v>80</v>
      </c>
      <c r="F44" s="32">
        <v>6000</v>
      </c>
      <c r="G44" s="27" t="s">
        <v>264</v>
      </c>
      <c r="H44" s="92">
        <f t="shared" si="0"/>
        <v>10785.439999999999</v>
      </c>
      <c r="I44" s="30"/>
      <c r="J44" s="31"/>
    </row>
    <row r="45" spans="2:10" x14ac:dyDescent="0.35">
      <c r="B45" s="24">
        <v>34</v>
      </c>
      <c r="C45" s="25" t="s">
        <v>129</v>
      </c>
      <c r="D45" s="25" t="s">
        <v>68</v>
      </c>
      <c r="E45" s="26" t="s">
        <v>77</v>
      </c>
      <c r="F45" s="32">
        <v>900</v>
      </c>
      <c r="G45" s="27" t="s">
        <v>265</v>
      </c>
      <c r="H45" s="92">
        <f t="shared" si="0"/>
        <v>2629.45</v>
      </c>
      <c r="I45" s="30"/>
      <c r="J45" s="31"/>
    </row>
    <row r="46" spans="2:10" x14ac:dyDescent="0.35">
      <c r="B46" s="24">
        <v>35</v>
      </c>
      <c r="C46" s="25" t="s">
        <v>130</v>
      </c>
      <c r="D46" s="25" t="s">
        <v>72</v>
      </c>
      <c r="E46" s="26" t="s">
        <v>77</v>
      </c>
      <c r="F46" s="32">
        <v>640</v>
      </c>
      <c r="G46" s="27" t="s">
        <v>266</v>
      </c>
      <c r="H46" s="92">
        <f t="shared" si="0"/>
        <v>2535.46</v>
      </c>
      <c r="I46" s="30"/>
      <c r="J46" s="31"/>
    </row>
    <row r="47" spans="2:10" x14ac:dyDescent="0.35">
      <c r="B47" s="24">
        <v>36</v>
      </c>
      <c r="C47" s="25" t="s">
        <v>131</v>
      </c>
      <c r="D47" s="25" t="s">
        <v>74</v>
      </c>
      <c r="E47" s="26" t="s">
        <v>95</v>
      </c>
      <c r="F47" s="32">
        <v>4500</v>
      </c>
      <c r="G47" s="27" t="s">
        <v>267</v>
      </c>
      <c r="H47" s="92">
        <f t="shared" si="0"/>
        <v>7253.4699999999993</v>
      </c>
      <c r="I47" s="30"/>
      <c r="J47" s="31"/>
    </row>
    <row r="48" spans="2:10" x14ac:dyDescent="0.35">
      <c r="B48" s="24">
        <v>37</v>
      </c>
      <c r="C48" s="25" t="s">
        <v>132</v>
      </c>
      <c r="D48" s="25" t="s">
        <v>76</v>
      </c>
      <c r="E48" s="26" t="s">
        <v>92</v>
      </c>
      <c r="F48" s="32">
        <v>650</v>
      </c>
      <c r="G48" s="27" t="s">
        <v>268</v>
      </c>
      <c r="H48" s="92">
        <f t="shared" si="0"/>
        <v>2117.48</v>
      </c>
      <c r="I48" s="30"/>
      <c r="J48" s="31"/>
    </row>
    <row r="49" spans="2:10" x14ac:dyDescent="0.35">
      <c r="B49" s="24">
        <v>38</v>
      </c>
      <c r="C49" s="25" t="s">
        <v>133</v>
      </c>
      <c r="D49" s="25" t="s">
        <v>79</v>
      </c>
      <c r="E49" s="26" t="s">
        <v>95</v>
      </c>
      <c r="F49" s="32">
        <v>800</v>
      </c>
      <c r="G49" s="27" t="s">
        <v>269</v>
      </c>
      <c r="H49" s="92">
        <f t="shared" si="0"/>
        <v>8476.49</v>
      </c>
      <c r="I49" s="30"/>
      <c r="J49" s="31"/>
    </row>
    <row r="50" spans="2:10" x14ac:dyDescent="0.35">
      <c r="B50" s="24">
        <v>39</v>
      </c>
      <c r="C50" s="25" t="s">
        <v>134</v>
      </c>
      <c r="D50" s="25" t="s">
        <v>82</v>
      </c>
      <c r="E50" s="26" t="s">
        <v>92</v>
      </c>
      <c r="F50" s="32">
        <v>900</v>
      </c>
      <c r="G50" s="27" t="s">
        <v>270</v>
      </c>
      <c r="H50" s="92">
        <f t="shared" si="0"/>
        <v>3724.5</v>
      </c>
      <c r="I50" s="30"/>
      <c r="J50" s="31"/>
    </row>
    <row r="51" spans="2:10" x14ac:dyDescent="0.35">
      <c r="B51" s="24">
        <v>40</v>
      </c>
      <c r="C51" s="25" t="s">
        <v>135</v>
      </c>
      <c r="D51" s="25" t="s">
        <v>84</v>
      </c>
      <c r="E51" s="26" t="s">
        <v>77</v>
      </c>
      <c r="F51" s="32">
        <v>650</v>
      </c>
      <c r="G51" s="27" t="s">
        <v>271</v>
      </c>
      <c r="H51" s="92">
        <f t="shared" si="0"/>
        <v>1757.51</v>
      </c>
      <c r="I51" s="30"/>
      <c r="J51" s="31"/>
    </row>
    <row r="52" spans="2:10" x14ac:dyDescent="0.35">
      <c r="B52" s="24">
        <v>41</v>
      </c>
      <c r="C52" s="25" t="s">
        <v>136</v>
      </c>
      <c r="D52" s="25" t="s">
        <v>87</v>
      </c>
      <c r="E52" s="26" t="s">
        <v>80</v>
      </c>
      <c r="F52" s="32">
        <v>420</v>
      </c>
      <c r="G52" s="27" t="s">
        <v>272</v>
      </c>
      <c r="H52" s="92">
        <f t="shared" si="0"/>
        <v>3118.52</v>
      </c>
      <c r="I52" s="30"/>
      <c r="J52" s="31"/>
    </row>
    <row r="53" spans="2:10" x14ac:dyDescent="0.35">
      <c r="B53" s="24">
        <v>42</v>
      </c>
      <c r="C53" s="25" t="s">
        <v>137</v>
      </c>
      <c r="D53" s="25" t="s">
        <v>89</v>
      </c>
      <c r="E53" s="26" t="s">
        <v>80</v>
      </c>
      <c r="F53" s="32">
        <v>820</v>
      </c>
      <c r="G53" s="27" t="s">
        <v>273</v>
      </c>
      <c r="H53" s="92">
        <f t="shared" si="0"/>
        <v>1331.53</v>
      </c>
      <c r="I53" s="30"/>
      <c r="J53" s="31"/>
    </row>
    <row r="54" spans="2:10" x14ac:dyDescent="0.35">
      <c r="B54" s="24">
        <v>43</v>
      </c>
      <c r="C54" s="25" t="s">
        <v>138</v>
      </c>
      <c r="D54" s="25" t="s">
        <v>91</v>
      </c>
      <c r="E54" s="26" t="s">
        <v>69</v>
      </c>
      <c r="F54" s="32">
        <v>650</v>
      </c>
      <c r="G54" s="27" t="s">
        <v>274</v>
      </c>
      <c r="H54" s="92">
        <f t="shared" si="0"/>
        <v>3709.54</v>
      </c>
      <c r="I54" s="30"/>
      <c r="J54" s="31"/>
    </row>
    <row r="55" spans="2:10" x14ac:dyDescent="0.35">
      <c r="B55" s="24">
        <v>44</v>
      </c>
      <c r="C55" s="25" t="s">
        <v>139</v>
      </c>
      <c r="D55" s="25" t="s">
        <v>94</v>
      </c>
      <c r="E55" s="26" t="s">
        <v>80</v>
      </c>
      <c r="F55" s="32">
        <v>650</v>
      </c>
      <c r="G55" s="27" t="s">
        <v>275</v>
      </c>
      <c r="H55" s="92">
        <f t="shared" si="0"/>
        <v>5660.55</v>
      </c>
      <c r="I55" s="30"/>
      <c r="J55" s="31"/>
    </row>
    <row r="56" spans="2:10" x14ac:dyDescent="0.35">
      <c r="B56" s="24">
        <v>45</v>
      </c>
      <c r="C56" s="25" t="s">
        <v>140</v>
      </c>
      <c r="D56" s="25" t="s">
        <v>97</v>
      </c>
      <c r="E56" s="26" t="s">
        <v>77</v>
      </c>
      <c r="F56" s="32">
        <v>900</v>
      </c>
      <c r="G56" s="27" t="s">
        <v>276</v>
      </c>
      <c r="H56" s="92">
        <f t="shared" si="0"/>
        <v>5823.56</v>
      </c>
      <c r="I56" s="30"/>
      <c r="J56" s="31"/>
    </row>
    <row r="57" spans="2:10" x14ac:dyDescent="0.35">
      <c r="B57" s="24">
        <v>46</v>
      </c>
      <c r="C57" s="25" t="s">
        <v>141</v>
      </c>
      <c r="D57" s="25" t="s">
        <v>99</v>
      </c>
      <c r="E57" s="26" t="s">
        <v>80</v>
      </c>
      <c r="F57" s="32">
        <v>640</v>
      </c>
      <c r="G57" s="27" t="s">
        <v>277</v>
      </c>
      <c r="H57" s="92">
        <f t="shared" si="0"/>
        <v>1418.5700000000002</v>
      </c>
      <c r="I57" s="30"/>
      <c r="J57" s="31"/>
    </row>
    <row r="58" spans="2:10" x14ac:dyDescent="0.35">
      <c r="B58" s="24">
        <v>47</v>
      </c>
      <c r="C58" s="25" t="s">
        <v>142</v>
      </c>
      <c r="D58" s="25" t="s">
        <v>82</v>
      </c>
      <c r="E58" s="26" t="s">
        <v>92</v>
      </c>
      <c r="F58" s="32">
        <v>650</v>
      </c>
      <c r="G58" s="27" t="s">
        <v>278</v>
      </c>
      <c r="H58" s="92">
        <f t="shared" si="0"/>
        <v>6333.58</v>
      </c>
      <c r="I58" s="30"/>
      <c r="J58" s="31"/>
    </row>
    <row r="59" spans="2:10" x14ac:dyDescent="0.35">
      <c r="B59" s="24">
        <v>48</v>
      </c>
      <c r="C59" s="25" t="s">
        <v>143</v>
      </c>
      <c r="D59" s="25" t="s">
        <v>102</v>
      </c>
      <c r="E59" s="26" t="s">
        <v>80</v>
      </c>
      <c r="F59" s="32">
        <v>800</v>
      </c>
      <c r="G59" s="27" t="s">
        <v>279</v>
      </c>
      <c r="H59" s="92">
        <f t="shared" si="0"/>
        <v>7980.59</v>
      </c>
      <c r="I59" s="30"/>
      <c r="J59" s="31"/>
    </row>
    <row r="60" spans="2:10" x14ac:dyDescent="0.35">
      <c r="B60" s="24">
        <v>49</v>
      </c>
      <c r="C60" s="25" t="s">
        <v>144</v>
      </c>
      <c r="D60" s="25" t="s">
        <v>72</v>
      </c>
      <c r="E60" s="26" t="s">
        <v>77</v>
      </c>
      <c r="F60" s="32">
        <v>700</v>
      </c>
      <c r="G60" s="27" t="s">
        <v>280</v>
      </c>
      <c r="H60" s="92">
        <f t="shared" si="0"/>
        <v>4860.6000000000004</v>
      </c>
      <c r="I60" s="30"/>
      <c r="J60" s="31"/>
    </row>
    <row r="61" spans="2:10" x14ac:dyDescent="0.35">
      <c r="B61" s="24">
        <v>50</v>
      </c>
      <c r="C61" s="25" t="s">
        <v>104</v>
      </c>
      <c r="D61" s="25" t="s">
        <v>91</v>
      </c>
      <c r="E61" s="26" t="s">
        <v>77</v>
      </c>
      <c r="F61" s="32">
        <v>880</v>
      </c>
      <c r="G61" s="27" t="s">
        <v>281</v>
      </c>
      <c r="H61" s="92">
        <f t="shared" si="0"/>
        <v>2820.6099999999997</v>
      </c>
      <c r="I61" s="30"/>
      <c r="J61" s="31"/>
    </row>
    <row r="62" spans="2:10" x14ac:dyDescent="0.35">
      <c r="B62" s="24">
        <v>51</v>
      </c>
      <c r="C62" s="25" t="s">
        <v>145</v>
      </c>
      <c r="D62" s="25" t="s">
        <v>107</v>
      </c>
      <c r="E62" s="26" t="s">
        <v>77</v>
      </c>
      <c r="F62" s="32">
        <v>300</v>
      </c>
      <c r="G62" s="27" t="s">
        <v>282</v>
      </c>
      <c r="H62" s="92">
        <f t="shared" si="0"/>
        <v>7643.62</v>
      </c>
      <c r="I62" s="30"/>
      <c r="J62" s="31"/>
    </row>
    <row r="63" spans="2:10" x14ac:dyDescent="0.35">
      <c r="B63" s="24">
        <v>52</v>
      </c>
      <c r="C63" s="25" t="s">
        <v>108</v>
      </c>
      <c r="D63" s="25" t="s">
        <v>91</v>
      </c>
      <c r="E63" s="26" t="s">
        <v>77</v>
      </c>
      <c r="F63" s="32">
        <v>880</v>
      </c>
      <c r="G63" s="27" t="s">
        <v>283</v>
      </c>
      <c r="H63" s="92">
        <f t="shared" si="0"/>
        <v>8706.630000000001</v>
      </c>
      <c r="I63" s="30"/>
      <c r="J63" s="31"/>
    </row>
    <row r="64" spans="2:10" x14ac:dyDescent="0.35">
      <c r="B64" s="24">
        <v>53</v>
      </c>
      <c r="C64" s="25" t="s">
        <v>146</v>
      </c>
      <c r="D64" s="25" t="s">
        <v>111</v>
      </c>
      <c r="E64" s="26" t="s">
        <v>69</v>
      </c>
      <c r="F64" s="32">
        <v>900</v>
      </c>
      <c r="G64" s="27" t="s">
        <v>284</v>
      </c>
      <c r="H64" s="92">
        <f t="shared" si="0"/>
        <v>1953.64</v>
      </c>
      <c r="I64" s="30"/>
      <c r="J64" s="31"/>
    </row>
    <row r="65" spans="2:10" x14ac:dyDescent="0.35">
      <c r="B65" s="24">
        <v>54</v>
      </c>
      <c r="C65" s="28" t="s">
        <v>147</v>
      </c>
      <c r="D65" s="28" t="s">
        <v>148</v>
      </c>
      <c r="E65" s="2" t="s">
        <v>80</v>
      </c>
      <c r="F65" s="33">
        <v>700</v>
      </c>
      <c r="G65" s="27" t="s">
        <v>285</v>
      </c>
      <c r="H65" s="92">
        <f t="shared" si="0"/>
        <v>4433.6499999999996</v>
      </c>
      <c r="I65" s="30"/>
      <c r="J65" s="31"/>
    </row>
    <row r="66" spans="2:10" x14ac:dyDescent="0.35">
      <c r="B66" s="24">
        <v>55</v>
      </c>
      <c r="C66" s="28" t="s">
        <v>149</v>
      </c>
      <c r="D66" s="28" t="s">
        <v>150</v>
      </c>
      <c r="E66" s="2" t="s">
        <v>69</v>
      </c>
      <c r="F66" s="33">
        <v>345</v>
      </c>
      <c r="G66" s="27" t="s">
        <v>286</v>
      </c>
      <c r="H66" s="92">
        <f t="shared" si="0"/>
        <v>6783.66</v>
      </c>
      <c r="I66" s="30"/>
      <c r="J66" s="31"/>
    </row>
    <row r="67" spans="2:10" x14ac:dyDescent="0.35">
      <c r="B67" s="24">
        <v>56</v>
      </c>
      <c r="C67" s="28" t="s">
        <v>151</v>
      </c>
      <c r="D67" s="28" t="s">
        <v>91</v>
      </c>
      <c r="E67" s="2" t="s">
        <v>92</v>
      </c>
      <c r="F67" s="33">
        <v>234</v>
      </c>
      <c r="G67" s="27" t="s">
        <v>287</v>
      </c>
      <c r="H67" s="92">
        <f t="shared" si="0"/>
        <v>7329.67</v>
      </c>
      <c r="I67" s="30"/>
      <c r="J67" s="31"/>
    </row>
    <row r="68" spans="2:10" x14ac:dyDescent="0.35">
      <c r="B68" s="24">
        <v>57</v>
      </c>
      <c r="C68" s="28" t="s">
        <v>152</v>
      </c>
      <c r="D68" s="28" t="s">
        <v>82</v>
      </c>
      <c r="E68" s="2" t="s">
        <v>69</v>
      </c>
      <c r="F68" s="33">
        <v>789</v>
      </c>
      <c r="G68" s="27" t="s">
        <v>288</v>
      </c>
      <c r="H68" s="92">
        <f t="shared" si="0"/>
        <v>3454.68</v>
      </c>
      <c r="I68" s="30"/>
      <c r="J68" s="31"/>
    </row>
    <row r="69" spans="2:10" x14ac:dyDescent="0.35">
      <c r="B69" s="24">
        <v>58</v>
      </c>
      <c r="C69" s="28" t="s">
        <v>153</v>
      </c>
      <c r="D69" s="28" t="s">
        <v>154</v>
      </c>
      <c r="E69" s="2" t="s">
        <v>69</v>
      </c>
      <c r="F69" s="33">
        <v>670</v>
      </c>
      <c r="G69" s="27" t="s">
        <v>289</v>
      </c>
      <c r="H69" s="92">
        <f t="shared" si="0"/>
        <v>3736.69</v>
      </c>
      <c r="I69" s="30"/>
      <c r="J69" s="31"/>
    </row>
    <row r="70" spans="2:10" x14ac:dyDescent="0.35">
      <c r="B70" s="24">
        <v>59</v>
      </c>
      <c r="C70" s="28" t="s">
        <v>155</v>
      </c>
      <c r="D70" s="28" t="s">
        <v>156</v>
      </c>
      <c r="E70" s="2" t="s">
        <v>77</v>
      </c>
      <c r="F70" s="33">
        <v>500</v>
      </c>
      <c r="G70" s="27" t="s">
        <v>290</v>
      </c>
      <c r="H70" s="92">
        <f t="shared" si="0"/>
        <v>8297.7000000000007</v>
      </c>
      <c r="I70" s="30"/>
      <c r="J70" s="31"/>
    </row>
    <row r="71" spans="2:10" x14ac:dyDescent="0.35">
      <c r="B71" s="24">
        <v>60</v>
      </c>
      <c r="C71" s="28" t="s">
        <v>157</v>
      </c>
      <c r="D71" s="28" t="s">
        <v>158</v>
      </c>
      <c r="E71" s="2" t="s">
        <v>69</v>
      </c>
      <c r="F71" s="33">
        <v>1000</v>
      </c>
      <c r="G71" s="27" t="s">
        <v>291</v>
      </c>
      <c r="H71" s="92">
        <f t="shared" si="0"/>
        <v>8620.7099999999991</v>
      </c>
      <c r="I71" s="30"/>
      <c r="J71" s="31"/>
    </row>
    <row r="72" spans="2:10" x14ac:dyDescent="0.35">
      <c r="B72" s="24">
        <v>61</v>
      </c>
      <c r="C72" s="28" t="s">
        <v>159</v>
      </c>
      <c r="D72" s="28" t="s">
        <v>82</v>
      </c>
      <c r="E72" s="2" t="s">
        <v>80</v>
      </c>
      <c r="F72" s="33">
        <v>1200</v>
      </c>
      <c r="G72" s="27" t="s">
        <v>292</v>
      </c>
      <c r="H72" s="92">
        <f t="shared" si="0"/>
        <v>1502.72</v>
      </c>
      <c r="I72" s="30"/>
      <c r="J72" s="31"/>
    </row>
    <row r="73" spans="2:10" x14ac:dyDescent="0.35">
      <c r="B73" s="24">
        <v>62</v>
      </c>
      <c r="C73" s="28" t="s">
        <v>160</v>
      </c>
      <c r="D73" s="28" t="s">
        <v>89</v>
      </c>
      <c r="E73" s="2" t="s">
        <v>80</v>
      </c>
      <c r="F73" s="33">
        <v>900</v>
      </c>
      <c r="G73" s="27" t="s">
        <v>293</v>
      </c>
      <c r="H73" s="92">
        <f t="shared" si="0"/>
        <v>7306.73</v>
      </c>
      <c r="I73" s="30"/>
      <c r="J73" s="31"/>
    </row>
    <row r="74" spans="2:10" x14ac:dyDescent="0.35">
      <c r="B74" s="24">
        <v>63</v>
      </c>
      <c r="C74" s="28" t="s">
        <v>161</v>
      </c>
      <c r="D74" s="28" t="s">
        <v>82</v>
      </c>
      <c r="E74" s="2" t="s">
        <v>80</v>
      </c>
      <c r="F74" s="33">
        <v>340</v>
      </c>
      <c r="G74" s="27" t="s">
        <v>294</v>
      </c>
      <c r="H74" s="92">
        <f t="shared" si="0"/>
        <v>2880.74</v>
      </c>
      <c r="I74" s="30"/>
      <c r="J74" s="31"/>
    </row>
    <row r="75" spans="2:10" x14ac:dyDescent="0.35">
      <c r="B75" s="29">
        <v>64</v>
      </c>
      <c r="C75" s="28" t="s">
        <v>162</v>
      </c>
      <c r="D75" s="28" t="s">
        <v>163</v>
      </c>
      <c r="E75" s="2" t="s">
        <v>77</v>
      </c>
      <c r="F75" s="33" t="s">
        <v>231</v>
      </c>
      <c r="G75" s="27" t="s">
        <v>295</v>
      </c>
      <c r="H75" s="92">
        <f t="shared" si="0"/>
        <v>3930.41</v>
      </c>
      <c r="I75" s="30"/>
      <c r="J75" s="31"/>
    </row>
    <row r="76" spans="2:10" x14ac:dyDescent="0.35">
      <c r="B76" s="29">
        <v>65</v>
      </c>
      <c r="C76" s="28" t="s">
        <v>164</v>
      </c>
      <c r="D76" s="28" t="s">
        <v>91</v>
      </c>
      <c r="E76" s="2" t="s">
        <v>95</v>
      </c>
      <c r="F76" s="33">
        <v>1235</v>
      </c>
      <c r="G76" s="27" t="s">
        <v>296</v>
      </c>
      <c r="H76" s="92">
        <f t="shared" si="0"/>
        <v>2848.76</v>
      </c>
      <c r="I76" s="30"/>
      <c r="J76" s="31"/>
    </row>
    <row r="77" spans="2:10" x14ac:dyDescent="0.35">
      <c r="B77" s="29">
        <v>66</v>
      </c>
      <c r="C77" s="28" t="s">
        <v>165</v>
      </c>
      <c r="D77" s="28" t="s">
        <v>114</v>
      </c>
      <c r="E77" s="2" t="s">
        <v>69</v>
      </c>
      <c r="F77" s="33">
        <v>125</v>
      </c>
      <c r="G77" s="27" t="s">
        <v>297</v>
      </c>
      <c r="H77" s="92">
        <f t="shared" ref="H77:H140" si="1">SUBSTITUTE(G77,".",",")+SUBSTITUTE(F77,".",",")</f>
        <v>1412.77</v>
      </c>
      <c r="I77" s="30"/>
      <c r="J77" s="31"/>
    </row>
    <row r="78" spans="2:10" x14ac:dyDescent="0.35">
      <c r="B78" s="29">
        <v>67</v>
      </c>
      <c r="C78" s="28" t="s">
        <v>166</v>
      </c>
      <c r="D78" s="28" t="s">
        <v>117</v>
      </c>
      <c r="E78" s="2" t="s">
        <v>80</v>
      </c>
      <c r="F78" s="33">
        <v>2334</v>
      </c>
      <c r="G78" s="27" t="s">
        <v>298</v>
      </c>
      <c r="H78" s="92">
        <f t="shared" si="1"/>
        <v>6260.7800000000007</v>
      </c>
      <c r="I78" s="30"/>
      <c r="J78" s="31"/>
    </row>
    <row r="79" spans="2:10" x14ac:dyDescent="0.35">
      <c r="B79" s="29">
        <v>68</v>
      </c>
      <c r="C79" s="28" t="s">
        <v>167</v>
      </c>
      <c r="D79" s="28" t="s">
        <v>168</v>
      </c>
      <c r="E79" s="2" t="s">
        <v>92</v>
      </c>
      <c r="F79" s="33">
        <v>345</v>
      </c>
      <c r="G79" s="27" t="s">
        <v>299</v>
      </c>
      <c r="H79" s="92">
        <f t="shared" si="1"/>
        <v>6046.79</v>
      </c>
      <c r="I79" s="30"/>
      <c r="J79" s="31"/>
    </row>
    <row r="80" spans="2:10" x14ac:dyDescent="0.35">
      <c r="B80" s="29">
        <v>69</v>
      </c>
      <c r="C80" s="28" t="s">
        <v>169</v>
      </c>
      <c r="D80" s="28" t="s">
        <v>117</v>
      </c>
      <c r="E80" s="2" t="s">
        <v>95</v>
      </c>
      <c r="F80" s="33">
        <v>345</v>
      </c>
      <c r="G80" s="27" t="s">
        <v>300</v>
      </c>
      <c r="H80" s="92">
        <f t="shared" si="1"/>
        <v>7324.8</v>
      </c>
      <c r="I80" s="30"/>
      <c r="J80" s="31"/>
    </row>
    <row r="81" spans="2:10" x14ac:dyDescent="0.35">
      <c r="B81" s="29">
        <v>70</v>
      </c>
      <c r="C81" s="28" t="s">
        <v>170</v>
      </c>
      <c r="D81" s="28" t="s">
        <v>171</v>
      </c>
      <c r="E81" s="2" t="s">
        <v>80</v>
      </c>
      <c r="F81" s="33">
        <v>1245</v>
      </c>
      <c r="G81" s="27" t="s">
        <v>301</v>
      </c>
      <c r="H81" s="92">
        <f t="shared" si="1"/>
        <v>3378.81</v>
      </c>
      <c r="I81" s="30"/>
      <c r="J81" s="31"/>
    </row>
    <row r="82" spans="2:10" x14ac:dyDescent="0.35">
      <c r="B82" s="29">
        <v>71</v>
      </c>
      <c r="C82" s="28" t="s">
        <v>172</v>
      </c>
      <c r="D82" s="28" t="s">
        <v>173</v>
      </c>
      <c r="E82" s="2" t="s">
        <v>77</v>
      </c>
      <c r="F82" s="33">
        <v>1288</v>
      </c>
      <c r="G82" s="27" t="s">
        <v>302</v>
      </c>
      <c r="H82" s="92">
        <f t="shared" si="1"/>
        <v>1626.82</v>
      </c>
      <c r="I82" s="30"/>
      <c r="J82" s="31"/>
    </row>
    <row r="83" spans="2:10" x14ac:dyDescent="0.35">
      <c r="B83" s="29">
        <v>73</v>
      </c>
      <c r="C83" s="28" t="s">
        <v>174</v>
      </c>
      <c r="D83" s="28" t="s">
        <v>91</v>
      </c>
      <c r="E83" s="2" t="s">
        <v>80</v>
      </c>
      <c r="F83" s="33">
        <v>345</v>
      </c>
      <c r="G83" s="27" t="s">
        <v>303</v>
      </c>
      <c r="H83" s="92">
        <f t="shared" si="1"/>
        <v>2523.83</v>
      </c>
      <c r="I83" s="30"/>
      <c r="J83" s="31"/>
    </row>
    <row r="84" spans="2:10" x14ac:dyDescent="0.35">
      <c r="B84" s="29">
        <v>74</v>
      </c>
      <c r="C84" s="28" t="s">
        <v>175</v>
      </c>
      <c r="D84" s="28" t="s">
        <v>82</v>
      </c>
      <c r="E84" s="2" t="s">
        <v>69</v>
      </c>
      <c r="F84" s="33">
        <v>456</v>
      </c>
      <c r="G84" s="27" t="s">
        <v>304</v>
      </c>
      <c r="H84" s="92">
        <f t="shared" si="1"/>
        <v>1430.8400000000001</v>
      </c>
      <c r="I84" s="30"/>
      <c r="J84" s="31"/>
    </row>
    <row r="85" spans="2:10" x14ac:dyDescent="0.35">
      <c r="B85" s="29">
        <v>75</v>
      </c>
      <c r="C85" s="28" t="s">
        <v>176</v>
      </c>
      <c r="D85" s="28" t="s">
        <v>177</v>
      </c>
      <c r="E85" s="2" t="s">
        <v>95</v>
      </c>
      <c r="F85" s="33">
        <v>567</v>
      </c>
      <c r="G85" s="27" t="s">
        <v>305</v>
      </c>
      <c r="H85" s="92">
        <f t="shared" si="1"/>
        <v>8140.85</v>
      </c>
      <c r="I85" s="30"/>
      <c r="J85" s="31"/>
    </row>
    <row r="86" spans="2:10" x14ac:dyDescent="0.35">
      <c r="B86" s="29">
        <v>76</v>
      </c>
      <c r="C86" s="28" t="s">
        <v>178</v>
      </c>
      <c r="D86" s="28" t="s">
        <v>107</v>
      </c>
      <c r="E86" s="2" t="s">
        <v>69</v>
      </c>
      <c r="F86" s="33">
        <v>3459</v>
      </c>
      <c r="G86" s="27" t="s">
        <v>306</v>
      </c>
      <c r="H86" s="92">
        <f t="shared" si="1"/>
        <v>11181.86</v>
      </c>
      <c r="I86" s="30"/>
      <c r="J86" s="31"/>
    </row>
    <row r="87" spans="2:10" x14ac:dyDescent="0.35">
      <c r="B87" s="29">
        <v>77</v>
      </c>
      <c r="C87" s="28" t="s">
        <v>179</v>
      </c>
      <c r="D87" s="28" t="s">
        <v>177</v>
      </c>
      <c r="E87" s="2" t="s">
        <v>77</v>
      </c>
      <c r="F87" s="33">
        <v>456</v>
      </c>
      <c r="G87" s="27" t="s">
        <v>307</v>
      </c>
      <c r="H87" s="92">
        <f t="shared" si="1"/>
        <v>1842.87</v>
      </c>
      <c r="I87" s="30"/>
      <c r="J87" s="31"/>
    </row>
    <row r="88" spans="2:10" x14ac:dyDescent="0.35">
      <c r="B88" s="29">
        <v>78</v>
      </c>
      <c r="C88" s="28" t="s">
        <v>180</v>
      </c>
      <c r="D88" s="28" t="s">
        <v>84</v>
      </c>
      <c r="E88" s="2" t="s">
        <v>95</v>
      </c>
      <c r="F88" s="33">
        <v>1278</v>
      </c>
      <c r="G88" s="27" t="s">
        <v>308</v>
      </c>
      <c r="H88" s="92">
        <f t="shared" si="1"/>
        <v>9087.880000000001</v>
      </c>
      <c r="I88" s="30"/>
      <c r="J88" s="31"/>
    </row>
    <row r="89" spans="2:10" x14ac:dyDescent="0.35">
      <c r="B89" s="29">
        <v>79</v>
      </c>
      <c r="C89" s="28" t="s">
        <v>181</v>
      </c>
      <c r="D89" s="28" t="s">
        <v>182</v>
      </c>
      <c r="E89" s="2" t="s">
        <v>80</v>
      </c>
      <c r="F89" s="33">
        <v>4455</v>
      </c>
      <c r="G89" s="27" t="s">
        <v>309</v>
      </c>
      <c r="H89" s="92">
        <f t="shared" si="1"/>
        <v>10783.89</v>
      </c>
      <c r="I89" s="30"/>
      <c r="J89" s="31"/>
    </row>
    <row r="90" spans="2:10" x14ac:dyDescent="0.35">
      <c r="B90" s="29">
        <v>80</v>
      </c>
      <c r="C90" s="28" t="s">
        <v>183</v>
      </c>
      <c r="D90" s="28" t="s">
        <v>184</v>
      </c>
      <c r="E90" s="2" t="s">
        <v>92</v>
      </c>
      <c r="F90" s="33">
        <v>345</v>
      </c>
      <c r="G90" s="27" t="s">
        <v>310</v>
      </c>
      <c r="H90" s="92">
        <f t="shared" si="1"/>
        <v>4466.8999999999996</v>
      </c>
      <c r="I90" s="30"/>
      <c r="J90" s="31"/>
    </row>
    <row r="91" spans="2:10" x14ac:dyDescent="0.35">
      <c r="B91" s="29">
        <v>81</v>
      </c>
      <c r="C91" s="28" t="s">
        <v>185</v>
      </c>
      <c r="D91" s="28" t="s">
        <v>87</v>
      </c>
      <c r="E91" s="2" t="s">
        <v>80</v>
      </c>
      <c r="F91" s="33">
        <v>345</v>
      </c>
      <c r="G91" s="27" t="s">
        <v>311</v>
      </c>
      <c r="H91" s="92">
        <f t="shared" si="1"/>
        <v>2278.91</v>
      </c>
      <c r="I91" s="30"/>
      <c r="J91" s="31"/>
    </row>
    <row r="92" spans="2:10" x14ac:dyDescent="0.35">
      <c r="B92" s="29">
        <v>82</v>
      </c>
      <c r="C92" s="28" t="s">
        <v>186</v>
      </c>
      <c r="D92" s="28" t="s">
        <v>121</v>
      </c>
      <c r="E92" s="2" t="s">
        <v>92</v>
      </c>
      <c r="F92" s="33">
        <v>2356</v>
      </c>
      <c r="G92" s="27" t="s">
        <v>312</v>
      </c>
      <c r="H92" s="92">
        <f t="shared" si="1"/>
        <v>4243.92</v>
      </c>
      <c r="I92" s="30"/>
      <c r="J92" s="31"/>
    </row>
    <row r="93" spans="2:10" x14ac:dyDescent="0.35">
      <c r="B93" s="29">
        <v>83</v>
      </c>
      <c r="C93" s="28" t="s">
        <v>187</v>
      </c>
      <c r="D93" s="28" t="s">
        <v>188</v>
      </c>
      <c r="E93" s="2" t="s">
        <v>80</v>
      </c>
      <c r="F93" s="33">
        <v>2334</v>
      </c>
      <c r="G93" s="27" t="s">
        <v>313</v>
      </c>
      <c r="H93" s="92">
        <f t="shared" si="1"/>
        <v>3046.93</v>
      </c>
      <c r="I93" s="30"/>
      <c r="J93" s="31"/>
    </row>
    <row r="94" spans="2:10" x14ac:dyDescent="0.35">
      <c r="B94" s="29">
        <v>84</v>
      </c>
      <c r="C94" s="28" t="s">
        <v>189</v>
      </c>
      <c r="D94" s="28" t="s">
        <v>117</v>
      </c>
      <c r="E94" s="2" t="s">
        <v>92</v>
      </c>
      <c r="F94" s="33">
        <v>345</v>
      </c>
      <c r="G94" s="27" t="s">
        <v>314</v>
      </c>
      <c r="H94" s="92">
        <f t="shared" si="1"/>
        <v>2685.94</v>
      </c>
      <c r="I94" s="30"/>
      <c r="J94" s="31"/>
    </row>
    <row r="95" spans="2:10" x14ac:dyDescent="0.35">
      <c r="B95" s="29">
        <v>85</v>
      </c>
      <c r="C95" s="28" t="s">
        <v>190</v>
      </c>
      <c r="D95" s="28" t="s">
        <v>148</v>
      </c>
      <c r="E95" s="2" t="s">
        <v>95</v>
      </c>
      <c r="F95" s="33">
        <v>345</v>
      </c>
      <c r="G95" s="27" t="s">
        <v>315</v>
      </c>
      <c r="H95" s="92">
        <f t="shared" si="1"/>
        <v>2842.95</v>
      </c>
      <c r="I95" s="30"/>
      <c r="J95" s="31"/>
    </row>
    <row r="96" spans="2:10" x14ac:dyDescent="0.35">
      <c r="B96" s="29">
        <v>86</v>
      </c>
      <c r="C96" s="28" t="s">
        <v>191</v>
      </c>
      <c r="D96" s="28" t="s">
        <v>148</v>
      </c>
      <c r="E96" s="2" t="s">
        <v>80</v>
      </c>
      <c r="F96" s="33">
        <v>1245</v>
      </c>
      <c r="G96" s="27" t="s">
        <v>316</v>
      </c>
      <c r="H96" s="92">
        <f t="shared" si="1"/>
        <v>8464.9599999999991</v>
      </c>
      <c r="I96" s="30"/>
      <c r="J96" s="31"/>
    </row>
    <row r="97" spans="2:10" x14ac:dyDescent="0.35">
      <c r="B97" s="29">
        <v>87</v>
      </c>
      <c r="C97" s="28" t="s">
        <v>192</v>
      </c>
      <c r="D97" s="28" t="s">
        <v>79</v>
      </c>
      <c r="E97" s="2" t="s">
        <v>77</v>
      </c>
      <c r="F97" s="33">
        <v>1288</v>
      </c>
      <c r="G97" s="27" t="s">
        <v>317</v>
      </c>
      <c r="H97" s="92">
        <f t="shared" si="1"/>
        <v>1867.97</v>
      </c>
      <c r="I97" s="30"/>
      <c r="J97" s="31"/>
    </row>
    <row r="98" spans="2:10" x14ac:dyDescent="0.35">
      <c r="B98" s="29">
        <v>88</v>
      </c>
      <c r="C98" s="28" t="s">
        <v>193</v>
      </c>
      <c r="D98" s="28" t="s">
        <v>82</v>
      </c>
      <c r="E98" s="2" t="s">
        <v>80</v>
      </c>
      <c r="F98" s="33">
        <v>345</v>
      </c>
      <c r="G98" s="27" t="s">
        <v>318</v>
      </c>
      <c r="H98" s="92">
        <f t="shared" si="1"/>
        <v>5438.98</v>
      </c>
      <c r="I98" s="30"/>
      <c r="J98" s="31"/>
    </row>
    <row r="99" spans="2:10" x14ac:dyDescent="0.35">
      <c r="B99" s="29">
        <v>89</v>
      </c>
      <c r="C99" s="28" t="s">
        <v>194</v>
      </c>
      <c r="D99" s="28" t="s">
        <v>91</v>
      </c>
      <c r="E99" s="2" t="s">
        <v>69</v>
      </c>
      <c r="F99" s="33">
        <v>456</v>
      </c>
      <c r="G99" s="27" t="s">
        <v>319</v>
      </c>
      <c r="H99" s="92">
        <f t="shared" si="1"/>
        <v>6058.99</v>
      </c>
      <c r="I99" s="30"/>
      <c r="J99" s="31"/>
    </row>
    <row r="100" spans="2:10" x14ac:dyDescent="0.35">
      <c r="B100" s="29">
        <v>90</v>
      </c>
      <c r="C100" s="28" t="s">
        <v>195</v>
      </c>
      <c r="D100" s="28" t="s">
        <v>196</v>
      </c>
      <c r="E100" s="2" t="s">
        <v>95</v>
      </c>
      <c r="F100" s="33">
        <v>567</v>
      </c>
      <c r="G100" s="27">
        <v>2800</v>
      </c>
      <c r="H100" s="92">
        <f t="shared" si="1"/>
        <v>3367</v>
      </c>
      <c r="I100" s="30"/>
      <c r="J100" s="31"/>
    </row>
    <row r="101" spans="2:10" x14ac:dyDescent="0.35">
      <c r="B101" s="29">
        <v>91</v>
      </c>
      <c r="C101" s="28" t="s">
        <v>197</v>
      </c>
      <c r="D101" s="28" t="s">
        <v>91</v>
      </c>
      <c r="E101" s="2" t="s">
        <v>69</v>
      </c>
      <c r="F101" s="33">
        <v>3459</v>
      </c>
      <c r="G101" s="27" t="s">
        <v>320</v>
      </c>
      <c r="H101" s="92">
        <f t="shared" si="1"/>
        <v>5134.01</v>
      </c>
      <c r="I101" s="30"/>
      <c r="J101" s="31"/>
    </row>
    <row r="102" spans="2:10" x14ac:dyDescent="0.35">
      <c r="B102" s="29">
        <v>92</v>
      </c>
      <c r="C102" s="28" t="s">
        <v>198</v>
      </c>
      <c r="D102" s="28" t="s">
        <v>117</v>
      </c>
      <c r="E102" s="2" t="s">
        <v>77</v>
      </c>
      <c r="F102" s="33">
        <v>456</v>
      </c>
      <c r="G102" s="27" t="s">
        <v>321</v>
      </c>
      <c r="H102" s="92">
        <f t="shared" si="1"/>
        <v>5061.0200000000004</v>
      </c>
      <c r="I102" s="30"/>
      <c r="J102" s="31"/>
    </row>
    <row r="103" spans="2:10" x14ac:dyDescent="0.35">
      <c r="B103" s="29">
        <v>93</v>
      </c>
      <c r="C103" s="28" t="s">
        <v>199</v>
      </c>
      <c r="D103" s="28" t="s">
        <v>200</v>
      </c>
      <c r="E103" s="2" t="s">
        <v>95</v>
      </c>
      <c r="F103" s="33">
        <v>1278</v>
      </c>
      <c r="G103" s="27" t="s">
        <v>322</v>
      </c>
      <c r="H103" s="92">
        <f t="shared" si="1"/>
        <v>8694.0299999999988</v>
      </c>
      <c r="I103" s="30"/>
      <c r="J103" s="31"/>
    </row>
    <row r="104" spans="2:10" x14ac:dyDescent="0.35">
      <c r="B104" s="29">
        <v>94</v>
      </c>
      <c r="C104" s="28" t="s">
        <v>201</v>
      </c>
      <c r="D104" s="28" t="s">
        <v>148</v>
      </c>
      <c r="E104" s="2" t="s">
        <v>80</v>
      </c>
      <c r="F104" s="33">
        <v>4455</v>
      </c>
      <c r="G104" s="27" t="s">
        <v>323</v>
      </c>
      <c r="H104" s="92">
        <f t="shared" si="1"/>
        <v>6440.04</v>
      </c>
      <c r="I104" s="30"/>
      <c r="J104" s="31"/>
    </row>
    <row r="105" spans="2:10" x14ac:dyDescent="0.35">
      <c r="B105" s="29">
        <v>95</v>
      </c>
      <c r="C105" s="28" t="s">
        <v>202</v>
      </c>
      <c r="D105" s="28" t="s">
        <v>79</v>
      </c>
      <c r="E105" s="2" t="s">
        <v>92</v>
      </c>
      <c r="F105" s="33">
        <v>345</v>
      </c>
      <c r="G105" s="27" t="s">
        <v>324</v>
      </c>
      <c r="H105" s="92">
        <f t="shared" si="1"/>
        <v>7138.05</v>
      </c>
      <c r="I105" s="30"/>
      <c r="J105" s="31"/>
    </row>
    <row r="106" spans="2:10" x14ac:dyDescent="0.35">
      <c r="B106" s="29">
        <v>96</v>
      </c>
      <c r="C106" s="28" t="s">
        <v>203</v>
      </c>
      <c r="D106" s="28" t="s">
        <v>177</v>
      </c>
      <c r="E106" s="2" t="s">
        <v>80</v>
      </c>
      <c r="F106" s="33">
        <v>345</v>
      </c>
      <c r="G106" s="27" t="s">
        <v>325</v>
      </c>
      <c r="H106" s="92">
        <f t="shared" si="1"/>
        <v>6625.06</v>
      </c>
      <c r="I106" s="30"/>
      <c r="J106" s="31"/>
    </row>
    <row r="107" spans="2:10" x14ac:dyDescent="0.35">
      <c r="B107" s="29">
        <v>97</v>
      </c>
      <c r="C107" s="28" t="s">
        <v>204</v>
      </c>
      <c r="D107" s="28" t="s">
        <v>205</v>
      </c>
      <c r="E107" s="2" t="s">
        <v>92</v>
      </c>
      <c r="F107" s="33">
        <v>2356</v>
      </c>
      <c r="G107" s="27" t="s">
        <v>326</v>
      </c>
      <c r="H107" s="92">
        <f t="shared" si="1"/>
        <v>6437.07</v>
      </c>
      <c r="I107" s="30"/>
      <c r="J107" s="31"/>
    </row>
    <row r="108" spans="2:10" x14ac:dyDescent="0.35">
      <c r="B108" s="29">
        <v>98</v>
      </c>
      <c r="C108" s="28" t="s">
        <v>206</v>
      </c>
      <c r="D108" s="28" t="s">
        <v>188</v>
      </c>
      <c r="E108" s="2" t="s">
        <v>77</v>
      </c>
      <c r="F108" s="33">
        <v>456</v>
      </c>
      <c r="G108" s="27" t="s">
        <v>327</v>
      </c>
      <c r="H108" s="92">
        <f t="shared" si="1"/>
        <v>2353.08</v>
      </c>
      <c r="I108" s="30"/>
      <c r="J108" s="31"/>
    </row>
    <row r="109" spans="2:10" x14ac:dyDescent="0.35">
      <c r="B109" s="29">
        <v>99</v>
      </c>
      <c r="C109" s="28" t="s">
        <v>207</v>
      </c>
      <c r="D109" s="28" t="s">
        <v>208</v>
      </c>
      <c r="E109" s="2" t="s">
        <v>92</v>
      </c>
      <c r="F109" s="33">
        <v>3456</v>
      </c>
      <c r="G109" s="27" t="s">
        <v>328</v>
      </c>
      <c r="H109" s="92">
        <f t="shared" si="1"/>
        <v>6232.09</v>
      </c>
      <c r="I109" s="30"/>
      <c r="J109" s="31"/>
    </row>
    <row r="110" spans="2:10" x14ac:dyDescent="0.35">
      <c r="B110" s="29">
        <v>100</v>
      </c>
      <c r="C110" s="28" t="s">
        <v>209</v>
      </c>
      <c r="D110" s="28" t="s">
        <v>91</v>
      </c>
      <c r="E110" s="2" t="s">
        <v>95</v>
      </c>
      <c r="F110" s="33">
        <v>567</v>
      </c>
      <c r="G110" s="27" t="s">
        <v>329</v>
      </c>
      <c r="H110" s="92">
        <f t="shared" si="1"/>
        <v>1691.1</v>
      </c>
      <c r="I110" s="30"/>
      <c r="J110" s="31"/>
    </row>
    <row r="111" spans="2:10" x14ac:dyDescent="0.35">
      <c r="B111" s="29">
        <v>101</v>
      </c>
      <c r="C111" s="25" t="s">
        <v>71</v>
      </c>
      <c r="D111" s="25" t="s">
        <v>68</v>
      </c>
      <c r="E111" s="26" t="s">
        <v>69</v>
      </c>
      <c r="F111" s="32">
        <v>900</v>
      </c>
      <c r="G111" s="27" t="s">
        <v>330</v>
      </c>
      <c r="H111" s="92">
        <f t="shared" si="1"/>
        <v>3331.11</v>
      </c>
      <c r="I111" s="30"/>
      <c r="J111" s="31"/>
    </row>
    <row r="112" spans="2:10" x14ac:dyDescent="0.35">
      <c r="B112" s="29">
        <v>102</v>
      </c>
      <c r="C112" s="25" t="s">
        <v>73</v>
      </c>
      <c r="D112" s="25" t="s">
        <v>72</v>
      </c>
      <c r="E112" s="26" t="s">
        <v>69</v>
      </c>
      <c r="F112" s="32">
        <v>640</v>
      </c>
      <c r="G112" s="27" t="s">
        <v>331</v>
      </c>
      <c r="H112" s="92">
        <f t="shared" si="1"/>
        <v>4209.12</v>
      </c>
      <c r="I112" s="30"/>
      <c r="J112" s="31"/>
    </row>
    <row r="113" spans="2:10" x14ac:dyDescent="0.35">
      <c r="B113" s="29">
        <v>103</v>
      </c>
      <c r="C113" s="25" t="s">
        <v>75</v>
      </c>
      <c r="D113" s="25" t="s">
        <v>74</v>
      </c>
      <c r="E113" s="26" t="s">
        <v>69</v>
      </c>
      <c r="F113" s="32">
        <v>4500</v>
      </c>
      <c r="G113" s="27" t="s">
        <v>332</v>
      </c>
      <c r="H113" s="92">
        <f t="shared" si="1"/>
        <v>8062.13</v>
      </c>
      <c r="I113" s="30"/>
      <c r="J113" s="31"/>
    </row>
    <row r="114" spans="2:10" x14ac:dyDescent="0.35">
      <c r="B114" s="29">
        <v>104</v>
      </c>
      <c r="C114" s="25" t="s">
        <v>78</v>
      </c>
      <c r="D114" s="25" t="s">
        <v>76</v>
      </c>
      <c r="E114" s="26" t="s">
        <v>77</v>
      </c>
      <c r="F114" s="32">
        <v>650</v>
      </c>
      <c r="G114" s="27" t="s">
        <v>333</v>
      </c>
      <c r="H114" s="92">
        <f t="shared" si="1"/>
        <v>3369.14</v>
      </c>
      <c r="I114" s="30"/>
      <c r="J114" s="31"/>
    </row>
    <row r="115" spans="2:10" x14ac:dyDescent="0.35">
      <c r="B115" s="29">
        <v>105</v>
      </c>
      <c r="C115" s="25" t="s">
        <v>81</v>
      </c>
      <c r="D115" s="25" t="s">
        <v>79</v>
      </c>
      <c r="E115" s="26" t="s">
        <v>80</v>
      </c>
      <c r="F115" s="32">
        <v>800</v>
      </c>
      <c r="G115" s="27" t="s">
        <v>334</v>
      </c>
      <c r="H115" s="92">
        <f t="shared" si="1"/>
        <v>6521.15</v>
      </c>
      <c r="I115" s="30"/>
      <c r="J115" s="31"/>
    </row>
    <row r="116" spans="2:10" x14ac:dyDescent="0.35">
      <c r="B116" s="29">
        <v>106</v>
      </c>
      <c r="C116" s="25" t="s">
        <v>83</v>
      </c>
      <c r="D116" s="25" t="s">
        <v>210</v>
      </c>
      <c r="E116" s="26" t="s">
        <v>80</v>
      </c>
      <c r="F116" s="32">
        <v>900</v>
      </c>
      <c r="G116" s="27" t="s">
        <v>335</v>
      </c>
      <c r="H116" s="92">
        <f t="shared" si="1"/>
        <v>4210.16</v>
      </c>
      <c r="I116" s="30"/>
      <c r="J116" s="31"/>
    </row>
    <row r="117" spans="2:10" x14ac:dyDescent="0.35">
      <c r="B117" s="29">
        <v>107</v>
      </c>
      <c r="C117" s="25" t="s">
        <v>86</v>
      </c>
      <c r="D117" s="25" t="s">
        <v>84</v>
      </c>
      <c r="E117" s="26" t="s">
        <v>77</v>
      </c>
      <c r="F117" s="32">
        <v>650</v>
      </c>
      <c r="G117" s="27" t="s">
        <v>336</v>
      </c>
      <c r="H117" s="92">
        <f t="shared" si="1"/>
        <v>5293.17</v>
      </c>
      <c r="I117" s="30"/>
      <c r="J117" s="31"/>
    </row>
    <row r="118" spans="2:10" x14ac:dyDescent="0.35">
      <c r="B118" s="29">
        <v>108</v>
      </c>
      <c r="C118" s="25" t="s">
        <v>88</v>
      </c>
      <c r="D118" s="25" t="s">
        <v>87</v>
      </c>
      <c r="E118" s="26" t="s">
        <v>69</v>
      </c>
      <c r="F118" s="32">
        <v>420</v>
      </c>
      <c r="G118" s="27" t="s">
        <v>337</v>
      </c>
      <c r="H118" s="92">
        <f t="shared" si="1"/>
        <v>4616.18</v>
      </c>
      <c r="I118" s="30"/>
      <c r="J118" s="31"/>
    </row>
    <row r="119" spans="2:10" x14ac:dyDescent="0.35">
      <c r="B119" s="29">
        <v>109</v>
      </c>
      <c r="C119" s="25" t="s">
        <v>90</v>
      </c>
      <c r="D119" s="25" t="s">
        <v>89</v>
      </c>
      <c r="E119" s="26" t="s">
        <v>77</v>
      </c>
      <c r="F119" s="32">
        <v>820</v>
      </c>
      <c r="G119" s="27" t="s">
        <v>338</v>
      </c>
      <c r="H119" s="92">
        <f t="shared" si="1"/>
        <v>9328.19</v>
      </c>
      <c r="I119" s="30"/>
      <c r="J119" s="31"/>
    </row>
    <row r="120" spans="2:10" x14ac:dyDescent="0.35">
      <c r="B120" s="29">
        <v>110</v>
      </c>
      <c r="C120" s="25" t="s">
        <v>93</v>
      </c>
      <c r="D120" s="25" t="s">
        <v>91</v>
      </c>
      <c r="E120" s="26" t="s">
        <v>92</v>
      </c>
      <c r="F120" s="32">
        <v>650</v>
      </c>
      <c r="G120" s="27" t="s">
        <v>339</v>
      </c>
      <c r="H120" s="92">
        <f t="shared" si="1"/>
        <v>8483.2000000000007</v>
      </c>
      <c r="I120" s="30"/>
      <c r="J120" s="31"/>
    </row>
    <row r="121" spans="2:10" x14ac:dyDescent="0.35">
      <c r="B121" s="29">
        <v>111</v>
      </c>
      <c r="C121" s="25" t="s">
        <v>96</v>
      </c>
      <c r="D121" s="25" t="s">
        <v>94</v>
      </c>
      <c r="E121" s="26" t="s">
        <v>95</v>
      </c>
      <c r="F121" s="32">
        <v>650</v>
      </c>
      <c r="G121" s="27" t="s">
        <v>340</v>
      </c>
      <c r="H121" s="92">
        <f t="shared" si="1"/>
        <v>6765.21</v>
      </c>
      <c r="I121" s="30"/>
      <c r="J121" s="31"/>
    </row>
    <row r="122" spans="2:10" x14ac:dyDescent="0.35">
      <c r="B122" s="29">
        <v>112</v>
      </c>
      <c r="C122" s="25" t="s">
        <v>98</v>
      </c>
      <c r="D122" s="25" t="s">
        <v>97</v>
      </c>
      <c r="E122" s="26" t="s">
        <v>95</v>
      </c>
      <c r="F122" s="32">
        <v>900</v>
      </c>
      <c r="G122" s="27" t="s">
        <v>341</v>
      </c>
      <c r="H122" s="92">
        <f t="shared" si="1"/>
        <v>2745.2200000000003</v>
      </c>
      <c r="I122" s="30"/>
      <c r="J122" s="31"/>
    </row>
    <row r="123" spans="2:10" x14ac:dyDescent="0.35">
      <c r="B123" s="29">
        <v>113</v>
      </c>
      <c r="C123" s="25" t="s">
        <v>100</v>
      </c>
      <c r="D123" s="25" t="s">
        <v>99</v>
      </c>
      <c r="E123" s="26" t="s">
        <v>77</v>
      </c>
      <c r="F123" s="32">
        <v>640</v>
      </c>
      <c r="G123" s="27" t="s">
        <v>342</v>
      </c>
      <c r="H123" s="92">
        <f t="shared" si="1"/>
        <v>1981.23</v>
      </c>
      <c r="I123" s="30"/>
      <c r="J123" s="31"/>
    </row>
    <row r="124" spans="2:10" x14ac:dyDescent="0.35">
      <c r="B124" s="29">
        <v>114</v>
      </c>
      <c r="C124" s="25" t="s">
        <v>101</v>
      </c>
      <c r="D124" s="25" t="s">
        <v>82</v>
      </c>
      <c r="E124" s="26" t="s">
        <v>80</v>
      </c>
      <c r="F124" s="32">
        <v>650</v>
      </c>
      <c r="G124" s="27" t="s">
        <v>343</v>
      </c>
      <c r="H124" s="92">
        <f t="shared" si="1"/>
        <v>8151.24</v>
      </c>
      <c r="I124" s="30"/>
      <c r="J124" s="31"/>
    </row>
    <row r="125" spans="2:10" x14ac:dyDescent="0.35">
      <c r="B125" s="29">
        <v>115</v>
      </c>
      <c r="C125" s="25" t="s">
        <v>103</v>
      </c>
      <c r="D125" s="25" t="s">
        <v>102</v>
      </c>
      <c r="E125" s="26" t="s">
        <v>80</v>
      </c>
      <c r="F125" s="32">
        <v>800</v>
      </c>
      <c r="G125" s="27" t="s">
        <v>344</v>
      </c>
      <c r="H125" s="92">
        <f t="shared" si="1"/>
        <v>9138.25</v>
      </c>
      <c r="I125" s="30"/>
      <c r="J125" s="31"/>
    </row>
    <row r="126" spans="2:10" x14ac:dyDescent="0.35">
      <c r="B126" s="29">
        <v>116</v>
      </c>
      <c r="C126" s="25" t="s">
        <v>104</v>
      </c>
      <c r="D126" s="25" t="s">
        <v>72</v>
      </c>
      <c r="E126" s="26" t="s">
        <v>92</v>
      </c>
      <c r="F126" s="32">
        <v>700</v>
      </c>
      <c r="G126" s="27" t="s">
        <v>345</v>
      </c>
      <c r="H126" s="92">
        <f t="shared" si="1"/>
        <v>5299.26</v>
      </c>
      <c r="I126" s="30"/>
      <c r="J126" s="31"/>
    </row>
    <row r="127" spans="2:10" x14ac:dyDescent="0.35">
      <c r="B127" s="29">
        <v>117</v>
      </c>
      <c r="C127" s="25" t="s">
        <v>106</v>
      </c>
      <c r="D127" s="25" t="s">
        <v>105</v>
      </c>
      <c r="E127" s="26" t="s">
        <v>95</v>
      </c>
      <c r="F127" s="32">
        <v>880</v>
      </c>
      <c r="G127" s="27" t="s">
        <v>346</v>
      </c>
      <c r="H127" s="92">
        <f t="shared" si="1"/>
        <v>1641.27</v>
      </c>
      <c r="I127" s="30"/>
      <c r="J127" s="31"/>
    </row>
    <row r="128" spans="2:10" x14ac:dyDescent="0.35">
      <c r="B128" s="29">
        <v>118</v>
      </c>
      <c r="C128" s="25" t="s">
        <v>108</v>
      </c>
      <c r="D128" s="25" t="s">
        <v>107</v>
      </c>
      <c r="E128" s="26" t="s">
        <v>77</v>
      </c>
      <c r="F128" s="32">
        <v>300</v>
      </c>
      <c r="G128" s="27" t="s">
        <v>347</v>
      </c>
      <c r="H128" s="92">
        <f t="shared" si="1"/>
        <v>4037.28</v>
      </c>
      <c r="I128" s="30"/>
      <c r="J128" s="31"/>
    </row>
    <row r="129" spans="2:10" x14ac:dyDescent="0.35">
      <c r="B129" s="29">
        <v>119</v>
      </c>
      <c r="C129" s="25" t="s">
        <v>110</v>
      </c>
      <c r="D129" s="25" t="s">
        <v>109</v>
      </c>
      <c r="E129" s="26" t="s">
        <v>80</v>
      </c>
      <c r="F129" s="32">
        <v>880</v>
      </c>
      <c r="G129" s="27" t="s">
        <v>348</v>
      </c>
      <c r="H129" s="92">
        <f t="shared" si="1"/>
        <v>6437.29</v>
      </c>
      <c r="I129" s="30"/>
      <c r="J129" s="31"/>
    </row>
    <row r="130" spans="2:10" x14ac:dyDescent="0.35">
      <c r="B130" s="29">
        <v>120</v>
      </c>
      <c r="C130" s="25" t="s">
        <v>112</v>
      </c>
      <c r="D130" s="25" t="s">
        <v>111</v>
      </c>
      <c r="E130" s="26" t="s">
        <v>69</v>
      </c>
      <c r="F130" s="32">
        <v>900</v>
      </c>
      <c r="G130" s="27" t="s">
        <v>349</v>
      </c>
      <c r="H130" s="92">
        <f t="shared" si="1"/>
        <v>4595.3</v>
      </c>
      <c r="I130" s="30"/>
      <c r="J130" s="31"/>
    </row>
    <row r="131" spans="2:10" x14ac:dyDescent="0.35">
      <c r="B131" s="29">
        <v>121</v>
      </c>
      <c r="C131" s="25" t="s">
        <v>113</v>
      </c>
      <c r="D131" s="25" t="s">
        <v>99</v>
      </c>
      <c r="E131" s="26" t="s">
        <v>77</v>
      </c>
      <c r="F131" s="32">
        <v>720</v>
      </c>
      <c r="G131" s="27" t="s">
        <v>350</v>
      </c>
      <c r="H131" s="92">
        <f t="shared" si="1"/>
        <v>3059.31</v>
      </c>
      <c r="I131" s="30"/>
      <c r="J131" s="31"/>
    </row>
    <row r="132" spans="2:10" x14ac:dyDescent="0.35">
      <c r="B132" s="29">
        <v>122</v>
      </c>
      <c r="C132" s="25" t="s">
        <v>115</v>
      </c>
      <c r="D132" s="25" t="s">
        <v>114</v>
      </c>
      <c r="E132" s="26" t="s">
        <v>80</v>
      </c>
      <c r="F132" s="32">
        <v>650</v>
      </c>
      <c r="G132" s="27" t="s">
        <v>351</v>
      </c>
      <c r="H132" s="92">
        <f t="shared" si="1"/>
        <v>974.31999999999994</v>
      </c>
      <c r="I132" s="30"/>
      <c r="J132" s="31"/>
    </row>
    <row r="133" spans="2:10" x14ac:dyDescent="0.35">
      <c r="B133" s="29">
        <v>123</v>
      </c>
      <c r="C133" s="25" t="s">
        <v>116</v>
      </c>
      <c r="D133" s="25" t="s">
        <v>211</v>
      </c>
      <c r="E133" s="26" t="s">
        <v>95</v>
      </c>
      <c r="F133" s="32">
        <v>2000</v>
      </c>
      <c r="G133" s="27" t="s">
        <v>352</v>
      </c>
      <c r="H133" s="92">
        <f t="shared" si="1"/>
        <v>8101.33</v>
      </c>
      <c r="I133" s="30"/>
      <c r="J133" s="31"/>
    </row>
    <row r="134" spans="2:10" x14ac:dyDescent="0.35">
      <c r="B134" s="29">
        <v>124</v>
      </c>
      <c r="C134" s="25" t="s">
        <v>212</v>
      </c>
      <c r="D134" s="25" t="s">
        <v>117</v>
      </c>
      <c r="E134" s="26" t="s">
        <v>92</v>
      </c>
      <c r="F134" s="32">
        <v>4500</v>
      </c>
      <c r="G134" s="27" t="s">
        <v>353</v>
      </c>
      <c r="H134" s="92">
        <f t="shared" si="1"/>
        <v>6412.34</v>
      </c>
      <c r="I134" s="30"/>
      <c r="J134" s="31"/>
    </row>
    <row r="135" spans="2:10" x14ac:dyDescent="0.35">
      <c r="B135" s="29">
        <v>125</v>
      </c>
      <c r="C135" s="25" t="s">
        <v>213</v>
      </c>
      <c r="D135" s="25" t="s">
        <v>119</v>
      </c>
      <c r="E135" s="26" t="s">
        <v>80</v>
      </c>
      <c r="F135" s="32">
        <v>700</v>
      </c>
      <c r="G135" s="27" t="s">
        <v>354</v>
      </c>
      <c r="H135" s="92">
        <f t="shared" si="1"/>
        <v>8777.35</v>
      </c>
      <c r="I135" s="30"/>
      <c r="J135" s="31"/>
    </row>
    <row r="136" spans="2:10" x14ac:dyDescent="0.35">
      <c r="B136" s="29">
        <v>126</v>
      </c>
      <c r="C136" s="25" t="s">
        <v>122</v>
      </c>
      <c r="D136" s="25" t="s">
        <v>121</v>
      </c>
      <c r="E136" s="26" t="s">
        <v>69</v>
      </c>
      <c r="F136" s="32">
        <v>6000</v>
      </c>
      <c r="G136" s="27" t="s">
        <v>355</v>
      </c>
      <c r="H136" s="92">
        <f t="shared" si="1"/>
        <v>7276.36</v>
      </c>
      <c r="I136" s="30"/>
      <c r="J136" s="31"/>
    </row>
    <row r="137" spans="2:10" x14ac:dyDescent="0.35">
      <c r="B137" s="29">
        <v>127</v>
      </c>
      <c r="C137" s="25" t="s">
        <v>123</v>
      </c>
      <c r="D137" s="25" t="s">
        <v>111</v>
      </c>
      <c r="E137" s="26" t="s">
        <v>77</v>
      </c>
      <c r="F137" s="32">
        <v>900</v>
      </c>
      <c r="G137" s="27" t="s">
        <v>356</v>
      </c>
      <c r="H137" s="92">
        <f t="shared" si="1"/>
        <v>3843.37</v>
      </c>
      <c r="I137" s="30"/>
      <c r="J137" s="31"/>
    </row>
    <row r="138" spans="2:10" x14ac:dyDescent="0.35">
      <c r="B138" s="29">
        <v>128</v>
      </c>
      <c r="C138" s="25" t="s">
        <v>124</v>
      </c>
      <c r="D138" s="25" t="s">
        <v>99</v>
      </c>
      <c r="E138" s="26" t="s">
        <v>77</v>
      </c>
      <c r="F138" s="32">
        <v>720</v>
      </c>
      <c r="G138" s="27" t="s">
        <v>357</v>
      </c>
      <c r="H138" s="92">
        <f t="shared" si="1"/>
        <v>6981.38</v>
      </c>
      <c r="I138" s="30"/>
      <c r="J138" s="31"/>
    </row>
    <row r="139" spans="2:10" x14ac:dyDescent="0.35">
      <c r="B139" s="29">
        <v>129</v>
      </c>
      <c r="C139" s="25" t="s">
        <v>125</v>
      </c>
      <c r="D139" s="25" t="s">
        <v>114</v>
      </c>
      <c r="E139" s="26" t="s">
        <v>69</v>
      </c>
      <c r="F139" s="32">
        <v>650</v>
      </c>
      <c r="G139" s="27" t="s">
        <v>358</v>
      </c>
      <c r="H139" s="92">
        <f t="shared" si="1"/>
        <v>4011.39</v>
      </c>
      <c r="I139" s="30"/>
      <c r="J139" s="31"/>
    </row>
    <row r="140" spans="2:10" x14ac:dyDescent="0.35">
      <c r="B140" s="29">
        <v>130</v>
      </c>
      <c r="C140" s="25" t="s">
        <v>214</v>
      </c>
      <c r="D140" s="25" t="s">
        <v>107</v>
      </c>
      <c r="E140" s="26" t="s">
        <v>80</v>
      </c>
      <c r="F140" s="32">
        <v>2000</v>
      </c>
      <c r="G140" s="27" t="s">
        <v>359</v>
      </c>
      <c r="H140" s="92">
        <f t="shared" si="1"/>
        <v>4328.3999999999996</v>
      </c>
      <c r="I140" s="30"/>
      <c r="J140" s="31"/>
    </row>
    <row r="141" spans="2:10" x14ac:dyDescent="0.35">
      <c r="B141" s="29">
        <v>131</v>
      </c>
      <c r="C141" s="25" t="s">
        <v>127</v>
      </c>
      <c r="D141" s="25" t="s">
        <v>117</v>
      </c>
      <c r="E141" s="26" t="s">
        <v>77</v>
      </c>
      <c r="F141" s="32">
        <v>4500</v>
      </c>
      <c r="G141" s="27" t="s">
        <v>360</v>
      </c>
      <c r="H141" s="92">
        <f t="shared" ref="H141:H204" si="2">SUBSTITUTE(G141,".",",")+SUBSTITUTE(F141,".",",")</f>
        <v>7575.41</v>
      </c>
      <c r="I141" s="30"/>
      <c r="J141" s="31"/>
    </row>
    <row r="142" spans="2:10" x14ac:dyDescent="0.35">
      <c r="B142" s="29">
        <v>132</v>
      </c>
      <c r="C142" s="25" t="s">
        <v>128</v>
      </c>
      <c r="D142" s="25" t="s">
        <v>119</v>
      </c>
      <c r="E142" s="26" t="s">
        <v>95</v>
      </c>
      <c r="F142" s="32">
        <v>700</v>
      </c>
      <c r="G142" s="27" t="s">
        <v>361</v>
      </c>
      <c r="H142" s="92">
        <f t="shared" si="2"/>
        <v>3883.42</v>
      </c>
      <c r="I142" s="30"/>
      <c r="J142" s="31"/>
    </row>
    <row r="143" spans="2:10" x14ac:dyDescent="0.35">
      <c r="B143" s="29">
        <v>133</v>
      </c>
      <c r="C143" s="25" t="s">
        <v>215</v>
      </c>
      <c r="D143" s="25" t="s">
        <v>121</v>
      </c>
      <c r="E143" s="26" t="s">
        <v>80</v>
      </c>
      <c r="F143" s="32">
        <v>6000</v>
      </c>
      <c r="G143" s="27" t="s">
        <v>362</v>
      </c>
      <c r="H143" s="92">
        <f t="shared" si="2"/>
        <v>10049.43</v>
      </c>
      <c r="I143" s="30"/>
      <c r="J143" s="31"/>
    </row>
    <row r="144" spans="2:10" x14ac:dyDescent="0.35">
      <c r="B144" s="29">
        <v>134</v>
      </c>
      <c r="C144" s="25" t="s">
        <v>130</v>
      </c>
      <c r="D144" s="25" t="s">
        <v>68</v>
      </c>
      <c r="E144" s="26" t="s">
        <v>77</v>
      </c>
      <c r="F144" s="32">
        <v>900</v>
      </c>
      <c r="G144" s="27" t="s">
        <v>363</v>
      </c>
      <c r="H144" s="92">
        <f t="shared" si="2"/>
        <v>4302.4400000000005</v>
      </c>
      <c r="I144" s="30"/>
      <c r="J144" s="31"/>
    </row>
    <row r="145" spans="2:10" x14ac:dyDescent="0.35">
      <c r="B145" s="29">
        <v>135</v>
      </c>
      <c r="C145" s="25" t="s">
        <v>131</v>
      </c>
      <c r="D145" s="25" t="s">
        <v>72</v>
      </c>
      <c r="E145" s="26" t="s">
        <v>77</v>
      </c>
      <c r="F145" s="32">
        <v>640</v>
      </c>
      <c r="G145" s="27" t="s">
        <v>364</v>
      </c>
      <c r="H145" s="92">
        <f t="shared" si="2"/>
        <v>2371.4499999999998</v>
      </c>
      <c r="I145" s="30"/>
      <c r="J145" s="31"/>
    </row>
    <row r="146" spans="2:10" x14ac:dyDescent="0.35">
      <c r="B146" s="29">
        <v>136</v>
      </c>
      <c r="C146" s="25" t="s">
        <v>132</v>
      </c>
      <c r="D146" s="25" t="s">
        <v>74</v>
      </c>
      <c r="E146" s="26" t="s">
        <v>95</v>
      </c>
      <c r="F146" s="32">
        <v>4500</v>
      </c>
      <c r="G146" s="27" t="s">
        <v>365</v>
      </c>
      <c r="H146" s="92">
        <f t="shared" si="2"/>
        <v>5893.46</v>
      </c>
      <c r="I146" s="30"/>
      <c r="J146" s="31"/>
    </row>
    <row r="147" spans="2:10" x14ac:dyDescent="0.35">
      <c r="B147" s="29">
        <v>137</v>
      </c>
      <c r="C147" s="25" t="s">
        <v>133</v>
      </c>
      <c r="D147" s="25" t="s">
        <v>76</v>
      </c>
      <c r="E147" s="26" t="s">
        <v>92</v>
      </c>
      <c r="F147" s="32">
        <v>650</v>
      </c>
      <c r="G147" s="27" t="s">
        <v>366</v>
      </c>
      <c r="H147" s="92">
        <f t="shared" si="2"/>
        <v>1385.47</v>
      </c>
      <c r="I147" s="30"/>
      <c r="J147" s="31"/>
    </row>
    <row r="148" spans="2:10" x14ac:dyDescent="0.35">
      <c r="B148" s="29">
        <v>138</v>
      </c>
      <c r="C148" s="25" t="s">
        <v>134</v>
      </c>
      <c r="D148" s="25" t="s">
        <v>79</v>
      </c>
      <c r="E148" s="26" t="s">
        <v>95</v>
      </c>
      <c r="F148" s="32">
        <v>800</v>
      </c>
      <c r="G148" s="27" t="s">
        <v>367</v>
      </c>
      <c r="H148" s="92">
        <f t="shared" si="2"/>
        <v>2871.48</v>
      </c>
      <c r="I148" s="30"/>
      <c r="J148" s="31"/>
    </row>
    <row r="149" spans="2:10" x14ac:dyDescent="0.35">
      <c r="B149" s="29">
        <v>139</v>
      </c>
      <c r="C149" s="25" t="s">
        <v>216</v>
      </c>
      <c r="D149" s="25" t="s">
        <v>82</v>
      </c>
      <c r="E149" s="26" t="s">
        <v>92</v>
      </c>
      <c r="F149" s="32">
        <v>900</v>
      </c>
      <c r="G149" s="27" t="s">
        <v>368</v>
      </c>
      <c r="H149" s="92">
        <f t="shared" si="2"/>
        <v>6220.49</v>
      </c>
      <c r="I149" s="30"/>
      <c r="J149" s="31"/>
    </row>
    <row r="150" spans="2:10" x14ac:dyDescent="0.35">
      <c r="B150" s="29">
        <v>140</v>
      </c>
      <c r="C150" s="25" t="s">
        <v>136</v>
      </c>
      <c r="D150" s="25" t="s">
        <v>84</v>
      </c>
      <c r="E150" s="26" t="s">
        <v>77</v>
      </c>
      <c r="F150" s="32">
        <v>650</v>
      </c>
      <c r="G150" s="27" t="s">
        <v>369</v>
      </c>
      <c r="H150" s="92">
        <f t="shared" si="2"/>
        <v>4272.5</v>
      </c>
      <c r="I150" s="30"/>
      <c r="J150" s="31"/>
    </row>
    <row r="151" spans="2:10" x14ac:dyDescent="0.35">
      <c r="B151" s="29">
        <v>141</v>
      </c>
      <c r="C151" s="25" t="s">
        <v>137</v>
      </c>
      <c r="D151" s="25" t="s">
        <v>87</v>
      </c>
      <c r="E151" s="26" t="s">
        <v>80</v>
      </c>
      <c r="F151" s="32">
        <v>420</v>
      </c>
      <c r="G151" s="27" t="s">
        <v>370</v>
      </c>
      <c r="H151" s="92">
        <f t="shared" si="2"/>
        <v>7014.51</v>
      </c>
      <c r="I151" s="30"/>
      <c r="J151" s="31"/>
    </row>
    <row r="152" spans="2:10" x14ac:dyDescent="0.35">
      <c r="B152" s="29">
        <v>142</v>
      </c>
      <c r="C152" s="25" t="s">
        <v>138</v>
      </c>
      <c r="D152" s="25" t="s">
        <v>89</v>
      </c>
      <c r="E152" s="26" t="s">
        <v>80</v>
      </c>
      <c r="F152" s="32">
        <v>820</v>
      </c>
      <c r="G152" s="27" t="s">
        <v>371</v>
      </c>
      <c r="H152" s="92">
        <f t="shared" si="2"/>
        <v>4906.5200000000004</v>
      </c>
      <c r="I152" s="30"/>
      <c r="J152" s="31"/>
    </row>
    <row r="153" spans="2:10" x14ac:dyDescent="0.35">
      <c r="B153" s="29">
        <v>143</v>
      </c>
      <c r="C153" s="25" t="s">
        <v>139</v>
      </c>
      <c r="D153" s="25" t="s">
        <v>91</v>
      </c>
      <c r="E153" s="26" t="s">
        <v>69</v>
      </c>
      <c r="F153" s="32">
        <v>650</v>
      </c>
      <c r="G153" s="27" t="s">
        <v>372</v>
      </c>
      <c r="H153" s="92">
        <f t="shared" si="2"/>
        <v>7401.53</v>
      </c>
      <c r="I153" s="30"/>
      <c r="J153" s="31"/>
    </row>
    <row r="154" spans="2:10" x14ac:dyDescent="0.35">
      <c r="B154" s="29">
        <v>144</v>
      </c>
      <c r="C154" s="25" t="s">
        <v>140</v>
      </c>
      <c r="D154" s="25" t="s">
        <v>94</v>
      </c>
      <c r="E154" s="26" t="s">
        <v>80</v>
      </c>
      <c r="F154" s="32">
        <v>650</v>
      </c>
      <c r="G154" s="27" t="s">
        <v>373</v>
      </c>
      <c r="H154" s="92">
        <f t="shared" si="2"/>
        <v>6337.54</v>
      </c>
      <c r="I154" s="30"/>
      <c r="J154" s="31"/>
    </row>
    <row r="155" spans="2:10" x14ac:dyDescent="0.35">
      <c r="B155" s="29">
        <v>145</v>
      </c>
      <c r="C155" s="25" t="s">
        <v>141</v>
      </c>
      <c r="D155" s="25" t="s">
        <v>97</v>
      </c>
      <c r="E155" s="26" t="s">
        <v>77</v>
      </c>
      <c r="F155" s="32">
        <v>900</v>
      </c>
      <c r="G155" s="27" t="s">
        <v>374</v>
      </c>
      <c r="H155" s="92">
        <f t="shared" si="2"/>
        <v>6155.55</v>
      </c>
      <c r="I155" s="30"/>
      <c r="J155" s="31"/>
    </row>
    <row r="156" spans="2:10" x14ac:dyDescent="0.35">
      <c r="B156" s="29">
        <v>146</v>
      </c>
      <c r="C156" s="25" t="s">
        <v>142</v>
      </c>
      <c r="D156" s="25" t="s">
        <v>99</v>
      </c>
      <c r="E156" s="26" t="s">
        <v>80</v>
      </c>
      <c r="F156" s="32">
        <v>640</v>
      </c>
      <c r="G156" s="27" t="s">
        <v>375</v>
      </c>
      <c r="H156" s="92">
        <f t="shared" si="2"/>
        <v>1260.56</v>
      </c>
      <c r="I156" s="30"/>
      <c r="J156" s="31"/>
    </row>
    <row r="157" spans="2:10" x14ac:dyDescent="0.35">
      <c r="B157" s="29">
        <v>147</v>
      </c>
      <c r="C157" s="25" t="s">
        <v>143</v>
      </c>
      <c r="D157" s="25" t="s">
        <v>82</v>
      </c>
      <c r="E157" s="26" t="s">
        <v>92</v>
      </c>
      <c r="F157" s="32">
        <v>650</v>
      </c>
      <c r="G157" s="27" t="s">
        <v>376</v>
      </c>
      <c r="H157" s="92">
        <f t="shared" si="2"/>
        <v>6284.57</v>
      </c>
      <c r="I157" s="30"/>
      <c r="J157" s="31"/>
    </row>
    <row r="158" spans="2:10" x14ac:dyDescent="0.35">
      <c r="B158" s="29">
        <v>148</v>
      </c>
      <c r="C158" s="25" t="s">
        <v>144</v>
      </c>
      <c r="D158" s="25" t="s">
        <v>102</v>
      </c>
      <c r="E158" s="26" t="s">
        <v>80</v>
      </c>
      <c r="F158" s="32">
        <v>800</v>
      </c>
      <c r="G158" s="27" t="s">
        <v>377</v>
      </c>
      <c r="H158" s="92">
        <f t="shared" si="2"/>
        <v>9227.58</v>
      </c>
      <c r="I158" s="30"/>
      <c r="J158" s="31"/>
    </row>
    <row r="159" spans="2:10" x14ac:dyDescent="0.35">
      <c r="B159" s="29">
        <v>149</v>
      </c>
      <c r="C159" s="25" t="s">
        <v>104</v>
      </c>
      <c r="D159" s="25" t="s">
        <v>72</v>
      </c>
      <c r="E159" s="26" t="s">
        <v>77</v>
      </c>
      <c r="F159" s="32">
        <v>700</v>
      </c>
      <c r="G159" s="27" t="s">
        <v>378</v>
      </c>
      <c r="H159" s="92">
        <f t="shared" si="2"/>
        <v>4946.59</v>
      </c>
      <c r="I159" s="30"/>
      <c r="J159" s="31"/>
    </row>
    <row r="160" spans="2:10" x14ac:dyDescent="0.35">
      <c r="B160" s="29">
        <v>150</v>
      </c>
      <c r="C160" s="25" t="s">
        <v>145</v>
      </c>
      <c r="D160" s="25" t="s">
        <v>91</v>
      </c>
      <c r="E160" s="26" t="s">
        <v>77</v>
      </c>
      <c r="F160" s="32">
        <v>880</v>
      </c>
      <c r="G160" s="27" t="s">
        <v>379</v>
      </c>
      <c r="H160" s="92">
        <f t="shared" si="2"/>
        <v>4648.6000000000004</v>
      </c>
      <c r="I160" s="30"/>
      <c r="J160" s="31"/>
    </row>
    <row r="161" spans="2:10" x14ac:dyDescent="0.35">
      <c r="B161" s="29">
        <v>151</v>
      </c>
      <c r="C161" s="25" t="s">
        <v>108</v>
      </c>
      <c r="D161" s="25" t="s">
        <v>107</v>
      </c>
      <c r="E161" s="26" t="s">
        <v>77</v>
      </c>
      <c r="F161" s="32">
        <v>300</v>
      </c>
      <c r="G161" s="27" t="s">
        <v>380</v>
      </c>
      <c r="H161" s="92">
        <f t="shared" si="2"/>
        <v>5588.61</v>
      </c>
      <c r="I161" s="30"/>
      <c r="J161" s="31"/>
    </row>
    <row r="162" spans="2:10" x14ac:dyDescent="0.35">
      <c r="B162" s="29">
        <v>152</v>
      </c>
      <c r="C162" s="25" t="s">
        <v>146</v>
      </c>
      <c r="D162" s="25" t="s">
        <v>91</v>
      </c>
      <c r="E162" s="26" t="s">
        <v>77</v>
      </c>
      <c r="F162" s="32">
        <v>880</v>
      </c>
      <c r="G162" s="27" t="s">
        <v>381</v>
      </c>
      <c r="H162" s="92">
        <f t="shared" si="2"/>
        <v>5810.62</v>
      </c>
      <c r="I162" s="30"/>
      <c r="J162" s="31"/>
    </row>
    <row r="163" spans="2:10" x14ac:dyDescent="0.35">
      <c r="B163" s="29">
        <v>153</v>
      </c>
      <c r="C163" s="28" t="s">
        <v>217</v>
      </c>
      <c r="D163" s="25" t="s">
        <v>111</v>
      </c>
      <c r="E163" s="26" t="s">
        <v>69</v>
      </c>
      <c r="F163" s="32">
        <v>900</v>
      </c>
      <c r="G163" s="27" t="s">
        <v>382</v>
      </c>
      <c r="H163" s="92">
        <f t="shared" si="2"/>
        <v>2775.63</v>
      </c>
      <c r="I163" s="30"/>
      <c r="J163" s="31"/>
    </row>
    <row r="164" spans="2:10" x14ac:dyDescent="0.35">
      <c r="B164" s="29">
        <v>154</v>
      </c>
      <c r="C164" s="28" t="s">
        <v>149</v>
      </c>
      <c r="D164" s="28" t="s">
        <v>148</v>
      </c>
      <c r="E164" s="2" t="s">
        <v>80</v>
      </c>
      <c r="F164" s="33">
        <v>700</v>
      </c>
      <c r="G164" s="27" t="s">
        <v>383</v>
      </c>
      <c r="H164" s="92">
        <f t="shared" si="2"/>
        <v>4054.64</v>
      </c>
      <c r="I164" s="30"/>
      <c r="J164" s="31"/>
    </row>
    <row r="165" spans="2:10" x14ac:dyDescent="0.35">
      <c r="B165" s="29">
        <v>155</v>
      </c>
      <c r="C165" s="28" t="s">
        <v>218</v>
      </c>
      <c r="D165" s="28" t="s">
        <v>150</v>
      </c>
      <c r="E165" s="2" t="s">
        <v>69</v>
      </c>
      <c r="F165" s="33">
        <v>345</v>
      </c>
      <c r="G165" s="27" t="s">
        <v>384</v>
      </c>
      <c r="H165" s="92">
        <f t="shared" si="2"/>
        <v>7399.65</v>
      </c>
      <c r="I165" s="30"/>
      <c r="J165" s="31"/>
    </row>
    <row r="166" spans="2:10" x14ac:dyDescent="0.35">
      <c r="B166" s="29">
        <v>156</v>
      </c>
      <c r="C166" s="28" t="s">
        <v>152</v>
      </c>
      <c r="D166" s="28" t="s">
        <v>91</v>
      </c>
      <c r="E166" s="2" t="s">
        <v>92</v>
      </c>
      <c r="F166" s="33">
        <v>234</v>
      </c>
      <c r="G166" s="27" t="s">
        <v>385</v>
      </c>
      <c r="H166" s="92">
        <f t="shared" si="2"/>
        <v>3025.66</v>
      </c>
      <c r="I166" s="30"/>
      <c r="J166" s="31"/>
    </row>
    <row r="167" spans="2:10" x14ac:dyDescent="0.35">
      <c r="B167" s="29">
        <v>157</v>
      </c>
      <c r="C167" s="28" t="s">
        <v>153</v>
      </c>
      <c r="D167" s="28" t="s">
        <v>82</v>
      </c>
      <c r="E167" s="2" t="s">
        <v>69</v>
      </c>
      <c r="F167" s="33">
        <v>789</v>
      </c>
      <c r="G167" s="27" t="s">
        <v>386</v>
      </c>
      <c r="H167" s="92">
        <f t="shared" si="2"/>
        <v>3277.67</v>
      </c>
      <c r="I167" s="30"/>
      <c r="J167" s="31"/>
    </row>
    <row r="168" spans="2:10" x14ac:dyDescent="0.35">
      <c r="B168" s="29">
        <v>158</v>
      </c>
      <c r="C168" s="28" t="s">
        <v>155</v>
      </c>
      <c r="D168" s="28" t="s">
        <v>154</v>
      </c>
      <c r="E168" s="2" t="s">
        <v>69</v>
      </c>
      <c r="F168" s="33">
        <v>670</v>
      </c>
      <c r="G168" s="27" t="s">
        <v>387</v>
      </c>
      <c r="H168" s="92">
        <f t="shared" si="2"/>
        <v>2525.6800000000003</v>
      </c>
      <c r="I168" s="30"/>
      <c r="J168" s="31"/>
    </row>
    <row r="169" spans="2:10" x14ac:dyDescent="0.35">
      <c r="B169" s="29">
        <v>159</v>
      </c>
      <c r="C169" s="28" t="s">
        <v>157</v>
      </c>
      <c r="D169" s="28" t="s">
        <v>156</v>
      </c>
      <c r="E169" s="2" t="s">
        <v>77</v>
      </c>
      <c r="F169" s="33">
        <v>500</v>
      </c>
      <c r="G169" s="27" t="s">
        <v>388</v>
      </c>
      <c r="H169" s="92">
        <f t="shared" si="2"/>
        <v>3089.69</v>
      </c>
      <c r="I169" s="30"/>
      <c r="J169" s="31"/>
    </row>
    <row r="170" spans="2:10" x14ac:dyDescent="0.35">
      <c r="B170" s="29">
        <v>160</v>
      </c>
      <c r="C170" s="28" t="s">
        <v>159</v>
      </c>
      <c r="D170" s="28" t="s">
        <v>158</v>
      </c>
      <c r="E170" s="2" t="s">
        <v>69</v>
      </c>
      <c r="F170" s="33">
        <v>1000</v>
      </c>
      <c r="G170" s="27" t="s">
        <v>389</v>
      </c>
      <c r="H170" s="92">
        <f t="shared" si="2"/>
        <v>8617.7000000000007</v>
      </c>
      <c r="I170" s="30"/>
      <c r="J170" s="31"/>
    </row>
    <row r="171" spans="2:10" x14ac:dyDescent="0.35">
      <c r="B171" s="29">
        <v>161</v>
      </c>
      <c r="C171" s="28" t="s">
        <v>160</v>
      </c>
      <c r="D171" s="28" t="s">
        <v>82</v>
      </c>
      <c r="E171" s="2" t="s">
        <v>80</v>
      </c>
      <c r="F171" s="33">
        <v>1200</v>
      </c>
      <c r="G171" s="27" t="s">
        <v>390</v>
      </c>
      <c r="H171" s="92">
        <f t="shared" si="2"/>
        <v>3225.71</v>
      </c>
      <c r="I171" s="30"/>
      <c r="J171" s="31"/>
    </row>
    <row r="172" spans="2:10" x14ac:dyDescent="0.35">
      <c r="B172" s="29">
        <v>162</v>
      </c>
      <c r="C172" s="28" t="s">
        <v>161</v>
      </c>
      <c r="D172" s="28" t="s">
        <v>89</v>
      </c>
      <c r="E172" s="2" t="s">
        <v>80</v>
      </c>
      <c r="F172" s="33">
        <v>900</v>
      </c>
      <c r="G172" s="27" t="s">
        <v>391</v>
      </c>
      <c r="H172" s="92">
        <f t="shared" si="2"/>
        <v>1511.72</v>
      </c>
      <c r="I172" s="30"/>
      <c r="J172" s="31"/>
    </row>
    <row r="173" spans="2:10" x14ac:dyDescent="0.35">
      <c r="B173" s="29">
        <v>163</v>
      </c>
      <c r="C173" s="28" t="s">
        <v>162</v>
      </c>
      <c r="D173" s="28" t="s">
        <v>82</v>
      </c>
      <c r="E173" s="2" t="s">
        <v>80</v>
      </c>
      <c r="F173" s="33">
        <v>340</v>
      </c>
      <c r="G173" s="27" t="s">
        <v>392</v>
      </c>
      <c r="H173" s="92">
        <f t="shared" si="2"/>
        <v>3952.73</v>
      </c>
      <c r="I173" s="30"/>
      <c r="J173" s="31"/>
    </row>
    <row r="174" spans="2:10" x14ac:dyDescent="0.35">
      <c r="B174" s="29">
        <v>164</v>
      </c>
      <c r="C174" s="28" t="s">
        <v>164</v>
      </c>
      <c r="D174" s="28" t="s">
        <v>163</v>
      </c>
      <c r="E174" s="2" t="s">
        <v>77</v>
      </c>
      <c r="F174" s="33" t="s">
        <v>231</v>
      </c>
      <c r="G174" s="27" t="s">
        <v>393</v>
      </c>
      <c r="H174" s="92">
        <f t="shared" si="2"/>
        <v>3525.3999999999996</v>
      </c>
      <c r="I174" s="30"/>
      <c r="J174" s="31"/>
    </row>
    <row r="175" spans="2:10" x14ac:dyDescent="0.35">
      <c r="B175" s="29">
        <v>165</v>
      </c>
      <c r="C175" s="28" t="s">
        <v>165</v>
      </c>
      <c r="D175" s="28" t="s">
        <v>91</v>
      </c>
      <c r="E175" s="2" t="s">
        <v>95</v>
      </c>
      <c r="F175" s="33">
        <v>1235</v>
      </c>
      <c r="G175" s="27" t="s">
        <v>394</v>
      </c>
      <c r="H175" s="92">
        <f t="shared" si="2"/>
        <v>4162.75</v>
      </c>
      <c r="I175" s="30"/>
      <c r="J175" s="31"/>
    </row>
    <row r="176" spans="2:10" x14ac:dyDescent="0.35">
      <c r="B176" s="29">
        <v>166</v>
      </c>
      <c r="C176" s="28" t="s">
        <v>166</v>
      </c>
      <c r="D176" s="28" t="s">
        <v>114</v>
      </c>
      <c r="E176" s="2" t="s">
        <v>69</v>
      </c>
      <c r="F176" s="33">
        <v>125</v>
      </c>
      <c r="G176" s="27" t="s">
        <v>395</v>
      </c>
      <c r="H176" s="92">
        <f t="shared" si="2"/>
        <v>6309.76</v>
      </c>
      <c r="I176" s="30"/>
      <c r="J176" s="31"/>
    </row>
    <row r="177" spans="2:10" x14ac:dyDescent="0.35">
      <c r="B177" s="29">
        <v>167</v>
      </c>
      <c r="C177" s="28" t="s">
        <v>167</v>
      </c>
      <c r="D177" s="28" t="s">
        <v>117</v>
      </c>
      <c r="E177" s="2" t="s">
        <v>80</v>
      </c>
      <c r="F177" s="33">
        <v>2334</v>
      </c>
      <c r="G177" s="27" t="s">
        <v>396</v>
      </c>
      <c r="H177" s="92">
        <f t="shared" si="2"/>
        <v>4300.7700000000004</v>
      </c>
      <c r="I177" s="30"/>
      <c r="J177" s="31"/>
    </row>
    <row r="178" spans="2:10" x14ac:dyDescent="0.35">
      <c r="B178" s="29">
        <v>168</v>
      </c>
      <c r="C178" s="28" t="s">
        <v>169</v>
      </c>
      <c r="D178" s="28" t="s">
        <v>168</v>
      </c>
      <c r="E178" s="2" t="s">
        <v>92</v>
      </c>
      <c r="F178" s="33">
        <v>345</v>
      </c>
      <c r="G178" s="27" t="s">
        <v>397</v>
      </c>
      <c r="H178" s="92">
        <f t="shared" si="2"/>
        <v>4633.78</v>
      </c>
      <c r="I178" s="30"/>
      <c r="J178" s="31"/>
    </row>
    <row r="179" spans="2:10" x14ac:dyDescent="0.35">
      <c r="B179" s="29">
        <v>169</v>
      </c>
      <c r="C179" s="28" t="s">
        <v>170</v>
      </c>
      <c r="D179" s="28" t="s">
        <v>117</v>
      </c>
      <c r="E179" s="2" t="s">
        <v>95</v>
      </c>
      <c r="F179" s="33">
        <v>345</v>
      </c>
      <c r="G179" s="27" t="s">
        <v>398</v>
      </c>
      <c r="H179" s="92">
        <f t="shared" si="2"/>
        <v>985.79</v>
      </c>
      <c r="I179" s="30"/>
      <c r="J179" s="31"/>
    </row>
    <row r="180" spans="2:10" x14ac:dyDescent="0.35">
      <c r="B180" s="29">
        <v>170</v>
      </c>
      <c r="C180" s="28" t="s">
        <v>219</v>
      </c>
      <c r="D180" s="28" t="s">
        <v>171</v>
      </c>
      <c r="E180" s="2" t="s">
        <v>80</v>
      </c>
      <c r="F180" s="33">
        <v>1245</v>
      </c>
      <c r="G180" s="27" t="s">
        <v>399</v>
      </c>
      <c r="H180" s="92">
        <f t="shared" si="2"/>
        <v>1471.8</v>
      </c>
      <c r="I180" s="30"/>
      <c r="J180" s="31"/>
    </row>
    <row r="181" spans="2:10" x14ac:dyDescent="0.35">
      <c r="B181" s="29">
        <v>171</v>
      </c>
      <c r="C181" s="28" t="s">
        <v>174</v>
      </c>
      <c r="D181" s="28" t="s">
        <v>173</v>
      </c>
      <c r="E181" s="2" t="s">
        <v>77</v>
      </c>
      <c r="F181" s="33">
        <v>1288</v>
      </c>
      <c r="G181" s="27" t="s">
        <v>400</v>
      </c>
      <c r="H181" s="92">
        <f t="shared" si="2"/>
        <v>7114.81</v>
      </c>
      <c r="I181" s="30"/>
      <c r="J181" s="31"/>
    </row>
    <row r="182" spans="2:10" x14ac:dyDescent="0.35">
      <c r="B182" s="29">
        <v>172</v>
      </c>
      <c r="C182" s="28" t="s">
        <v>175</v>
      </c>
      <c r="D182" s="28" t="s">
        <v>91</v>
      </c>
      <c r="E182" s="2" t="s">
        <v>80</v>
      </c>
      <c r="F182" s="33">
        <v>345</v>
      </c>
      <c r="G182" s="27" t="s">
        <v>401</v>
      </c>
      <c r="H182" s="92">
        <f t="shared" si="2"/>
        <v>5869.82</v>
      </c>
      <c r="I182" s="30"/>
      <c r="J182" s="31"/>
    </row>
    <row r="183" spans="2:10" x14ac:dyDescent="0.35">
      <c r="B183" s="29">
        <v>173</v>
      </c>
      <c r="C183" s="28" t="s">
        <v>176</v>
      </c>
      <c r="D183" s="28" t="s">
        <v>82</v>
      </c>
      <c r="E183" s="2" t="s">
        <v>69</v>
      </c>
      <c r="F183" s="33">
        <v>456</v>
      </c>
      <c r="G183" s="27" t="s">
        <v>402</v>
      </c>
      <c r="H183" s="92">
        <f t="shared" si="2"/>
        <v>5765.83</v>
      </c>
      <c r="I183" s="30"/>
      <c r="J183" s="31"/>
    </row>
    <row r="184" spans="2:10" x14ac:dyDescent="0.35">
      <c r="B184" s="29">
        <v>174</v>
      </c>
      <c r="C184" s="28" t="s">
        <v>178</v>
      </c>
      <c r="D184" s="28" t="s">
        <v>177</v>
      </c>
      <c r="E184" s="2" t="s">
        <v>95</v>
      </c>
      <c r="F184" s="33">
        <v>567</v>
      </c>
      <c r="G184" s="27" t="s">
        <v>403</v>
      </c>
      <c r="H184" s="92">
        <f t="shared" si="2"/>
        <v>4805.84</v>
      </c>
      <c r="I184" s="30"/>
      <c r="J184" s="31"/>
    </row>
    <row r="185" spans="2:10" x14ac:dyDescent="0.35">
      <c r="B185" s="29">
        <v>175</v>
      </c>
      <c r="C185" s="28" t="s">
        <v>179</v>
      </c>
      <c r="D185" s="28" t="s">
        <v>107</v>
      </c>
      <c r="E185" s="2" t="s">
        <v>69</v>
      </c>
      <c r="F185" s="33">
        <v>3459</v>
      </c>
      <c r="G185" s="27" t="s">
        <v>404</v>
      </c>
      <c r="H185" s="92">
        <f t="shared" si="2"/>
        <v>9817.85</v>
      </c>
      <c r="I185" s="30"/>
      <c r="J185" s="31"/>
    </row>
    <row r="186" spans="2:10" x14ac:dyDescent="0.35">
      <c r="B186" s="29">
        <v>176</v>
      </c>
      <c r="C186" s="28" t="s">
        <v>180</v>
      </c>
      <c r="D186" s="28" t="s">
        <v>177</v>
      </c>
      <c r="E186" s="2" t="s">
        <v>77</v>
      </c>
      <c r="F186" s="33">
        <v>456</v>
      </c>
      <c r="G186" s="27" t="s">
        <v>405</v>
      </c>
      <c r="H186" s="92">
        <f t="shared" si="2"/>
        <v>7516.86</v>
      </c>
      <c r="I186" s="30"/>
      <c r="J186" s="31"/>
    </row>
    <row r="187" spans="2:10" x14ac:dyDescent="0.35">
      <c r="B187" s="29">
        <v>177</v>
      </c>
      <c r="C187" s="28" t="s">
        <v>181</v>
      </c>
      <c r="D187" s="28" t="s">
        <v>84</v>
      </c>
      <c r="E187" s="2" t="s">
        <v>95</v>
      </c>
      <c r="F187" s="33">
        <v>1278</v>
      </c>
      <c r="G187" s="27" t="s">
        <v>406</v>
      </c>
      <c r="H187" s="92">
        <f t="shared" si="2"/>
        <v>2119.87</v>
      </c>
      <c r="I187" s="30"/>
      <c r="J187" s="31"/>
    </row>
    <row r="188" spans="2:10" x14ac:dyDescent="0.35">
      <c r="B188" s="29">
        <v>178</v>
      </c>
      <c r="C188" s="28" t="s">
        <v>183</v>
      </c>
      <c r="D188" s="28" t="s">
        <v>182</v>
      </c>
      <c r="E188" s="2" t="s">
        <v>80</v>
      </c>
      <c r="F188" s="33">
        <v>4455</v>
      </c>
      <c r="G188" s="27" t="s">
        <v>407</v>
      </c>
      <c r="H188" s="92">
        <f t="shared" si="2"/>
        <v>7671.88</v>
      </c>
      <c r="I188" s="30"/>
      <c r="J188" s="31"/>
    </row>
    <row r="189" spans="2:10" x14ac:dyDescent="0.35">
      <c r="B189" s="29">
        <v>179</v>
      </c>
      <c r="C189" s="28" t="s">
        <v>220</v>
      </c>
      <c r="D189" s="28" t="s">
        <v>184</v>
      </c>
      <c r="E189" s="2" t="s">
        <v>92</v>
      </c>
      <c r="F189" s="33">
        <v>345</v>
      </c>
      <c r="G189" s="27" t="s">
        <v>408</v>
      </c>
      <c r="H189" s="92">
        <f t="shared" si="2"/>
        <v>8623.89</v>
      </c>
      <c r="I189" s="30"/>
      <c r="J189" s="31"/>
    </row>
    <row r="190" spans="2:10" x14ac:dyDescent="0.35">
      <c r="B190" s="29">
        <v>180</v>
      </c>
      <c r="C190" s="28" t="s">
        <v>186</v>
      </c>
      <c r="D190" s="28" t="s">
        <v>87</v>
      </c>
      <c r="E190" s="2" t="s">
        <v>80</v>
      </c>
      <c r="F190" s="33">
        <v>345</v>
      </c>
      <c r="G190" s="27" t="s">
        <v>409</v>
      </c>
      <c r="H190" s="92">
        <f t="shared" si="2"/>
        <v>6568.9</v>
      </c>
      <c r="I190" s="30"/>
      <c r="J190" s="31"/>
    </row>
    <row r="191" spans="2:10" x14ac:dyDescent="0.35">
      <c r="B191" s="29">
        <v>181</v>
      </c>
      <c r="C191" s="28" t="s">
        <v>187</v>
      </c>
      <c r="D191" s="28" t="s">
        <v>121</v>
      </c>
      <c r="E191" s="2" t="s">
        <v>92</v>
      </c>
      <c r="F191" s="33">
        <v>2356</v>
      </c>
      <c r="G191" s="27" t="s">
        <v>410</v>
      </c>
      <c r="H191" s="92">
        <f t="shared" si="2"/>
        <v>8699.91</v>
      </c>
      <c r="I191" s="30"/>
      <c r="J191" s="31"/>
    </row>
    <row r="192" spans="2:10" x14ac:dyDescent="0.35">
      <c r="B192" s="29">
        <v>182</v>
      </c>
      <c r="C192" s="28" t="s">
        <v>189</v>
      </c>
      <c r="D192" s="28" t="s">
        <v>188</v>
      </c>
      <c r="E192" s="2" t="s">
        <v>80</v>
      </c>
      <c r="F192" s="33">
        <v>2334</v>
      </c>
      <c r="G192" s="27" t="s">
        <v>411</v>
      </c>
      <c r="H192" s="92">
        <f t="shared" si="2"/>
        <v>9722.92</v>
      </c>
      <c r="I192" s="30"/>
      <c r="J192" s="31"/>
    </row>
    <row r="193" spans="2:10" x14ac:dyDescent="0.35">
      <c r="B193" s="29">
        <v>183</v>
      </c>
      <c r="C193" s="28" t="s">
        <v>190</v>
      </c>
      <c r="D193" s="28" t="s">
        <v>117</v>
      </c>
      <c r="E193" s="2" t="s">
        <v>92</v>
      </c>
      <c r="F193" s="33">
        <v>345</v>
      </c>
      <c r="G193" s="27" t="s">
        <v>412</v>
      </c>
      <c r="H193" s="92">
        <f t="shared" si="2"/>
        <v>5117.93</v>
      </c>
      <c r="I193" s="30"/>
      <c r="J193" s="31"/>
    </row>
    <row r="194" spans="2:10" x14ac:dyDescent="0.35">
      <c r="B194" s="29">
        <v>184</v>
      </c>
      <c r="C194" s="28" t="s">
        <v>191</v>
      </c>
      <c r="D194" s="28" t="s">
        <v>148</v>
      </c>
      <c r="E194" s="2" t="s">
        <v>95</v>
      </c>
      <c r="F194" s="33">
        <v>345</v>
      </c>
      <c r="G194" s="27" t="s">
        <v>413</v>
      </c>
      <c r="H194" s="92">
        <f t="shared" si="2"/>
        <v>2093.94</v>
      </c>
      <c r="I194" s="30"/>
      <c r="J194" s="31"/>
    </row>
    <row r="195" spans="2:10" x14ac:dyDescent="0.35">
      <c r="B195" s="29">
        <v>185</v>
      </c>
      <c r="C195" s="28" t="s">
        <v>192</v>
      </c>
      <c r="D195" s="28" t="s">
        <v>148</v>
      </c>
      <c r="E195" s="2" t="s">
        <v>80</v>
      </c>
      <c r="F195" s="33">
        <v>1245</v>
      </c>
      <c r="G195" s="27" t="s">
        <v>414</v>
      </c>
      <c r="H195" s="92">
        <f t="shared" si="2"/>
        <v>7106.95</v>
      </c>
      <c r="I195" s="30"/>
      <c r="J195" s="31"/>
    </row>
    <row r="196" spans="2:10" x14ac:dyDescent="0.35">
      <c r="B196" s="29">
        <v>186</v>
      </c>
      <c r="C196" s="28" t="s">
        <v>193</v>
      </c>
      <c r="D196" s="28" t="s">
        <v>79</v>
      </c>
      <c r="E196" s="2" t="s">
        <v>77</v>
      </c>
      <c r="F196" s="33">
        <v>1288</v>
      </c>
      <c r="G196" s="27" t="s">
        <v>415</v>
      </c>
      <c r="H196" s="92">
        <f t="shared" si="2"/>
        <v>4558.96</v>
      </c>
      <c r="I196" s="30"/>
      <c r="J196" s="31"/>
    </row>
    <row r="197" spans="2:10" x14ac:dyDescent="0.35">
      <c r="B197" s="29">
        <v>187</v>
      </c>
      <c r="C197" s="28" t="s">
        <v>194</v>
      </c>
      <c r="D197" s="28" t="s">
        <v>82</v>
      </c>
      <c r="E197" s="2" t="s">
        <v>80</v>
      </c>
      <c r="F197" s="33">
        <v>345</v>
      </c>
      <c r="G197" s="27" t="s">
        <v>416</v>
      </c>
      <c r="H197" s="92">
        <f t="shared" si="2"/>
        <v>4048.97</v>
      </c>
      <c r="I197" s="30"/>
      <c r="J197" s="31"/>
    </row>
    <row r="198" spans="2:10" x14ac:dyDescent="0.35">
      <c r="B198" s="29">
        <v>188</v>
      </c>
      <c r="C198" s="28" t="s">
        <v>195</v>
      </c>
      <c r="D198" s="28" t="s">
        <v>91</v>
      </c>
      <c r="E198" s="2" t="s">
        <v>69</v>
      </c>
      <c r="F198" s="33">
        <v>456</v>
      </c>
      <c r="G198" s="27" t="s">
        <v>417</v>
      </c>
      <c r="H198" s="92">
        <f t="shared" si="2"/>
        <v>8974.98</v>
      </c>
      <c r="I198" s="30"/>
      <c r="J198" s="31"/>
    </row>
    <row r="199" spans="2:10" x14ac:dyDescent="0.35">
      <c r="B199" s="29">
        <v>189</v>
      </c>
      <c r="C199" s="28" t="s">
        <v>221</v>
      </c>
      <c r="D199" s="28" t="s">
        <v>196</v>
      </c>
      <c r="E199" s="2" t="s">
        <v>95</v>
      </c>
      <c r="F199" s="33">
        <v>567</v>
      </c>
      <c r="G199" s="27" t="s">
        <v>418</v>
      </c>
      <c r="H199" s="92">
        <f t="shared" si="2"/>
        <v>2066.9899999999998</v>
      </c>
      <c r="I199" s="30"/>
      <c r="J199" s="31"/>
    </row>
    <row r="200" spans="2:10" x14ac:dyDescent="0.35">
      <c r="B200" s="29">
        <v>190</v>
      </c>
      <c r="C200" s="28" t="s">
        <v>198</v>
      </c>
      <c r="D200" s="28" t="s">
        <v>91</v>
      </c>
      <c r="E200" s="2" t="s">
        <v>69</v>
      </c>
      <c r="F200" s="33">
        <v>3459</v>
      </c>
      <c r="G200" s="27">
        <v>1148</v>
      </c>
      <c r="H200" s="92">
        <f t="shared" si="2"/>
        <v>4607</v>
      </c>
      <c r="I200" s="30"/>
      <c r="J200" s="31"/>
    </row>
    <row r="201" spans="2:10" x14ac:dyDescent="0.35">
      <c r="B201" s="29">
        <v>191</v>
      </c>
      <c r="C201" s="28" t="s">
        <v>199</v>
      </c>
      <c r="D201" s="28" t="s">
        <v>117</v>
      </c>
      <c r="E201" s="2" t="s">
        <v>77</v>
      </c>
      <c r="F201" s="33">
        <v>456</v>
      </c>
      <c r="G201" s="27" t="s">
        <v>419</v>
      </c>
      <c r="H201" s="92">
        <f t="shared" si="2"/>
        <v>8275.01</v>
      </c>
      <c r="I201" s="30"/>
      <c r="J201" s="31"/>
    </row>
    <row r="202" spans="2:10" x14ac:dyDescent="0.35">
      <c r="B202" s="29">
        <v>192</v>
      </c>
      <c r="C202" s="28" t="s">
        <v>201</v>
      </c>
      <c r="D202" s="28" t="s">
        <v>200</v>
      </c>
      <c r="E202" s="2" t="s">
        <v>95</v>
      </c>
      <c r="F202" s="33">
        <v>1278</v>
      </c>
      <c r="G202" s="27" t="s">
        <v>420</v>
      </c>
      <c r="H202" s="92">
        <f t="shared" si="2"/>
        <v>8344.02</v>
      </c>
      <c r="I202" s="30"/>
      <c r="J202" s="31"/>
    </row>
    <row r="203" spans="2:10" x14ac:dyDescent="0.35">
      <c r="B203" s="29">
        <v>193</v>
      </c>
      <c r="C203" s="28" t="s">
        <v>202</v>
      </c>
      <c r="D203" s="28" t="s">
        <v>148</v>
      </c>
      <c r="E203" s="2" t="s">
        <v>80</v>
      </c>
      <c r="F203" s="33">
        <v>4455</v>
      </c>
      <c r="G203" s="27" t="s">
        <v>421</v>
      </c>
      <c r="H203" s="92">
        <f t="shared" si="2"/>
        <v>11629.029999999999</v>
      </c>
      <c r="I203" s="30"/>
      <c r="J203" s="31"/>
    </row>
    <row r="204" spans="2:10" x14ac:dyDescent="0.35">
      <c r="B204" s="29">
        <v>194</v>
      </c>
      <c r="C204" s="28" t="s">
        <v>203</v>
      </c>
      <c r="D204" s="28" t="s">
        <v>79</v>
      </c>
      <c r="E204" s="2" t="s">
        <v>92</v>
      </c>
      <c r="F204" s="33">
        <v>345</v>
      </c>
      <c r="G204" s="27" t="s">
        <v>422</v>
      </c>
      <c r="H204" s="92">
        <f t="shared" si="2"/>
        <v>6359.04</v>
      </c>
      <c r="I204" s="30"/>
      <c r="J204" s="31"/>
    </row>
    <row r="205" spans="2:10" x14ac:dyDescent="0.35">
      <c r="B205" s="29">
        <v>195</v>
      </c>
      <c r="C205" s="28" t="s">
        <v>204</v>
      </c>
      <c r="D205" s="28" t="s">
        <v>177</v>
      </c>
      <c r="E205" s="2" t="s">
        <v>80</v>
      </c>
      <c r="F205" s="33">
        <v>345</v>
      </c>
      <c r="G205" s="27" t="s">
        <v>423</v>
      </c>
      <c r="H205" s="92">
        <f t="shared" ref="H205:H212" si="3">SUBSTITUTE(G205,".",",")+SUBSTITUTE(F205,".",",")</f>
        <v>2829.05</v>
      </c>
      <c r="I205" s="30"/>
      <c r="J205" s="31"/>
    </row>
    <row r="206" spans="2:10" x14ac:dyDescent="0.35">
      <c r="B206" s="29">
        <v>196</v>
      </c>
      <c r="C206" s="28" t="s">
        <v>206</v>
      </c>
      <c r="D206" s="28" t="s">
        <v>205</v>
      </c>
      <c r="E206" s="2" t="s">
        <v>92</v>
      </c>
      <c r="F206" s="33">
        <v>2356</v>
      </c>
      <c r="G206" s="27" t="s">
        <v>424</v>
      </c>
      <c r="H206" s="92">
        <f t="shared" si="3"/>
        <v>6136.0599999999995</v>
      </c>
      <c r="I206" s="30"/>
      <c r="J206" s="31"/>
    </row>
    <row r="207" spans="2:10" x14ac:dyDescent="0.35">
      <c r="B207" s="29">
        <v>197</v>
      </c>
      <c r="C207" s="28" t="s">
        <v>222</v>
      </c>
      <c r="D207" s="28" t="s">
        <v>188</v>
      </c>
      <c r="E207" s="2" t="s">
        <v>77</v>
      </c>
      <c r="F207" s="33">
        <v>456</v>
      </c>
      <c r="G207" s="27" t="s">
        <v>425</v>
      </c>
      <c r="H207" s="92">
        <f t="shared" si="3"/>
        <v>3384.07</v>
      </c>
      <c r="I207" s="30"/>
      <c r="J207" s="31"/>
    </row>
    <row r="208" spans="2:10" x14ac:dyDescent="0.35">
      <c r="B208" s="29">
        <v>198</v>
      </c>
      <c r="C208" s="28" t="s">
        <v>209</v>
      </c>
      <c r="D208" s="28" t="s">
        <v>208</v>
      </c>
      <c r="E208" s="2" t="s">
        <v>92</v>
      </c>
      <c r="F208" s="33">
        <v>3456</v>
      </c>
      <c r="G208" s="27" t="s">
        <v>426</v>
      </c>
      <c r="H208" s="92">
        <f t="shared" si="3"/>
        <v>4863.08</v>
      </c>
      <c r="I208" s="30"/>
      <c r="J208" s="31"/>
    </row>
    <row r="209" spans="2:10" x14ac:dyDescent="0.35">
      <c r="B209" s="29">
        <v>199</v>
      </c>
      <c r="C209" s="25" t="s">
        <v>67</v>
      </c>
      <c r="D209" s="28" t="s">
        <v>91</v>
      </c>
      <c r="E209" s="2" t="s">
        <v>95</v>
      </c>
      <c r="F209" s="33">
        <v>567</v>
      </c>
      <c r="G209" s="27" t="s">
        <v>427</v>
      </c>
      <c r="H209" s="92">
        <f t="shared" si="3"/>
        <v>2799.09</v>
      </c>
      <c r="I209" s="30"/>
      <c r="J209" s="31"/>
    </row>
    <row r="210" spans="2:10" x14ac:dyDescent="0.35">
      <c r="B210" s="29">
        <v>200</v>
      </c>
      <c r="C210" s="25" t="s">
        <v>129</v>
      </c>
      <c r="D210" s="28" t="s">
        <v>223</v>
      </c>
      <c r="E210" s="2" t="s">
        <v>224</v>
      </c>
      <c r="F210" s="33">
        <v>567</v>
      </c>
      <c r="G210" s="27" t="s">
        <v>428</v>
      </c>
      <c r="H210" s="92">
        <f t="shared" si="3"/>
        <v>1428.1</v>
      </c>
      <c r="I210" s="30"/>
      <c r="J210" s="31"/>
    </row>
    <row r="211" spans="2:10" x14ac:dyDescent="0.35">
      <c r="B211" s="29">
        <v>201</v>
      </c>
      <c r="C211" s="25" t="s">
        <v>202</v>
      </c>
      <c r="D211" s="28" t="s">
        <v>225</v>
      </c>
      <c r="E211" s="2" t="s">
        <v>224</v>
      </c>
      <c r="F211" s="33">
        <v>2800</v>
      </c>
      <c r="G211" s="27" t="s">
        <v>429</v>
      </c>
      <c r="H211" s="92">
        <f t="shared" si="3"/>
        <v>6707.1100000000006</v>
      </c>
      <c r="I211" s="30"/>
      <c r="J211" s="31"/>
    </row>
    <row r="212" spans="2:10" x14ac:dyDescent="0.35">
      <c r="B212" s="29">
        <v>202</v>
      </c>
      <c r="C212" s="25" t="s">
        <v>226</v>
      </c>
      <c r="D212" s="28" t="s">
        <v>227</v>
      </c>
      <c r="E212" s="2" t="s">
        <v>224</v>
      </c>
      <c r="F212" s="33">
        <v>2400</v>
      </c>
      <c r="G212" s="27" t="s">
        <v>430</v>
      </c>
      <c r="H212" s="92">
        <f t="shared" si="3"/>
        <v>6099.12</v>
      </c>
      <c r="I212" s="30"/>
      <c r="J212" s="3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07FF-473E-4C0E-98F1-216E38D520A5}">
  <sheetPr filterMode="1">
    <tabColor theme="7" tint="0.59999389629810485"/>
  </sheetPr>
  <dimension ref="B2:H212"/>
  <sheetViews>
    <sheetView showGridLines="0" zoomScale="125" workbookViewId="0">
      <selection activeCell="E9" sqref="E9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</cols>
  <sheetData>
    <row r="2" spans="2:8" x14ac:dyDescent="0.35">
      <c r="B2" s="13" t="s">
        <v>434</v>
      </c>
      <c r="C2" s="14"/>
      <c r="D2" s="14"/>
      <c r="E2" s="14"/>
      <c r="F2" s="14"/>
      <c r="G2" s="14"/>
      <c r="H2" s="15"/>
    </row>
    <row r="3" spans="2:8" x14ac:dyDescent="0.35">
      <c r="B3" s="16" t="s">
        <v>435</v>
      </c>
      <c r="H3" s="17"/>
    </row>
    <row r="4" spans="2:8" x14ac:dyDescent="0.35">
      <c r="B4" s="34"/>
      <c r="H4" s="17"/>
    </row>
    <row r="5" spans="2:8" x14ac:dyDescent="0.35">
      <c r="B5" s="34" t="s">
        <v>436</v>
      </c>
      <c r="H5" s="17"/>
    </row>
    <row r="6" spans="2:8" x14ac:dyDescent="0.35">
      <c r="B6" s="34" t="s">
        <v>1173</v>
      </c>
      <c r="H6" s="17"/>
    </row>
    <row r="7" spans="2:8" x14ac:dyDescent="0.35">
      <c r="B7" s="18"/>
      <c r="C7" s="19"/>
      <c r="D7" s="19"/>
      <c r="E7" s="19"/>
      <c r="F7" s="19"/>
      <c r="G7" s="19"/>
      <c r="H7" s="20"/>
    </row>
    <row r="11" spans="2:8" ht="26" x14ac:dyDescent="0.35">
      <c r="B11" s="8" t="s">
        <v>63</v>
      </c>
      <c r="C11" s="8" t="s">
        <v>64</v>
      </c>
      <c r="D11" s="8" t="s">
        <v>65</v>
      </c>
      <c r="E11" s="8" t="s">
        <v>66</v>
      </c>
      <c r="F11" s="8" t="s">
        <v>229</v>
      </c>
    </row>
    <row r="12" spans="2:8" hidden="1" x14ac:dyDescent="0.35">
      <c r="B12" s="29">
        <v>170</v>
      </c>
      <c r="C12" s="28" t="s">
        <v>219</v>
      </c>
      <c r="D12" s="28" t="s">
        <v>171</v>
      </c>
      <c r="E12" s="2" t="s">
        <v>80</v>
      </c>
      <c r="F12" s="27">
        <v>226.8</v>
      </c>
      <c r="G12" s="30"/>
      <c r="H12" s="31"/>
    </row>
    <row r="13" spans="2:8" hidden="1" x14ac:dyDescent="0.35">
      <c r="B13" s="24">
        <v>61</v>
      </c>
      <c r="C13" s="28" t="s">
        <v>159</v>
      </c>
      <c r="D13" s="28" t="s">
        <v>82</v>
      </c>
      <c r="E13" s="2" t="s">
        <v>80</v>
      </c>
      <c r="F13" s="27">
        <v>302.72000000000003</v>
      </c>
      <c r="G13" s="30"/>
      <c r="H13" s="31"/>
    </row>
    <row r="14" spans="2:8" hidden="1" x14ac:dyDescent="0.35">
      <c r="B14" s="24">
        <v>5</v>
      </c>
      <c r="C14" s="25" t="s">
        <v>78</v>
      </c>
      <c r="D14" s="25" t="s">
        <v>79</v>
      </c>
      <c r="E14" s="26" t="s">
        <v>80</v>
      </c>
      <c r="F14" s="27">
        <v>304.16000000000003</v>
      </c>
      <c r="G14" s="30"/>
      <c r="H14" s="31"/>
    </row>
    <row r="15" spans="2:8" hidden="1" x14ac:dyDescent="0.35">
      <c r="B15" s="24">
        <v>25</v>
      </c>
      <c r="C15" s="25" t="s">
        <v>118</v>
      </c>
      <c r="D15" s="25" t="s">
        <v>119</v>
      </c>
      <c r="E15" s="26" t="s">
        <v>80</v>
      </c>
      <c r="F15" s="27">
        <v>315.36</v>
      </c>
      <c r="G15" s="30"/>
      <c r="H15" s="31"/>
    </row>
    <row r="16" spans="2:8" hidden="1" x14ac:dyDescent="0.35">
      <c r="B16" s="29">
        <v>122</v>
      </c>
      <c r="C16" s="25" t="s">
        <v>115</v>
      </c>
      <c r="D16" s="25" t="s">
        <v>114</v>
      </c>
      <c r="E16" s="26" t="s">
        <v>80</v>
      </c>
      <c r="F16" s="27">
        <v>324.32</v>
      </c>
      <c r="G16" s="30"/>
      <c r="H16" s="31"/>
    </row>
    <row r="17" spans="2:8" hidden="1" x14ac:dyDescent="0.35">
      <c r="B17" s="29">
        <v>71</v>
      </c>
      <c r="C17" s="28" t="s">
        <v>172</v>
      </c>
      <c r="D17" s="28" t="s">
        <v>173</v>
      </c>
      <c r="E17" s="2" t="s">
        <v>77</v>
      </c>
      <c r="F17" s="27">
        <v>338.82</v>
      </c>
      <c r="G17" s="30"/>
      <c r="H17" s="31"/>
    </row>
    <row r="18" spans="2:8" hidden="1" x14ac:dyDescent="0.35">
      <c r="B18" s="24">
        <v>42</v>
      </c>
      <c r="C18" s="25" t="s">
        <v>137</v>
      </c>
      <c r="D18" s="25" t="s">
        <v>89</v>
      </c>
      <c r="E18" s="26" t="s">
        <v>80</v>
      </c>
      <c r="F18" s="27">
        <v>511.53</v>
      </c>
      <c r="G18" s="30"/>
      <c r="H18" s="31"/>
    </row>
    <row r="19" spans="2:8" hidden="1" x14ac:dyDescent="0.35">
      <c r="B19" s="29">
        <v>87</v>
      </c>
      <c r="C19" s="28" t="s">
        <v>192</v>
      </c>
      <c r="D19" s="28" t="s">
        <v>79</v>
      </c>
      <c r="E19" s="2" t="s">
        <v>77</v>
      </c>
      <c r="F19" s="27">
        <v>579.97</v>
      </c>
      <c r="G19" s="30"/>
      <c r="H19" s="31"/>
    </row>
    <row r="20" spans="2:8" hidden="1" x14ac:dyDescent="0.35">
      <c r="B20" s="29">
        <v>162</v>
      </c>
      <c r="C20" s="28" t="s">
        <v>161</v>
      </c>
      <c r="D20" s="28" t="s">
        <v>89</v>
      </c>
      <c r="E20" s="2" t="s">
        <v>80</v>
      </c>
      <c r="F20" s="27">
        <v>611.72</v>
      </c>
      <c r="G20" s="30"/>
      <c r="H20" s="31"/>
    </row>
    <row r="21" spans="2:8" hidden="1" x14ac:dyDescent="0.35">
      <c r="B21" s="29">
        <v>146</v>
      </c>
      <c r="C21" s="25" t="s">
        <v>142</v>
      </c>
      <c r="D21" s="25" t="s">
        <v>99</v>
      </c>
      <c r="E21" s="26" t="s">
        <v>80</v>
      </c>
      <c r="F21" s="27">
        <v>620.55999999999995</v>
      </c>
      <c r="G21" s="30"/>
      <c r="H21" s="31"/>
    </row>
    <row r="22" spans="2:8" hidden="1" x14ac:dyDescent="0.35">
      <c r="B22" s="29">
        <v>169</v>
      </c>
      <c r="C22" s="28" t="s">
        <v>170</v>
      </c>
      <c r="D22" s="28" t="s">
        <v>117</v>
      </c>
      <c r="E22" s="2" t="s">
        <v>95</v>
      </c>
      <c r="F22" s="27">
        <v>640.79</v>
      </c>
      <c r="G22" s="30"/>
      <c r="H22" s="31"/>
    </row>
    <row r="23" spans="2:8" hidden="1" x14ac:dyDescent="0.35">
      <c r="B23" s="24">
        <v>15</v>
      </c>
      <c r="C23" s="25" t="s">
        <v>101</v>
      </c>
      <c r="D23" s="25" t="s">
        <v>102</v>
      </c>
      <c r="E23" s="26" t="s">
        <v>80</v>
      </c>
      <c r="F23" s="27">
        <v>679.26</v>
      </c>
      <c r="G23" s="30"/>
      <c r="H23" s="31"/>
    </row>
    <row r="24" spans="2:8" hidden="1" x14ac:dyDescent="0.35">
      <c r="B24" s="29">
        <v>83</v>
      </c>
      <c r="C24" s="28" t="s">
        <v>187</v>
      </c>
      <c r="D24" s="28" t="s">
        <v>188</v>
      </c>
      <c r="E24" s="2" t="s">
        <v>80</v>
      </c>
      <c r="F24" s="27">
        <v>712.93</v>
      </c>
      <c r="G24" s="30"/>
      <c r="H24" s="31"/>
    </row>
    <row r="25" spans="2:8" hidden="1" x14ac:dyDescent="0.35">
      <c r="B25" s="29">
        <v>137</v>
      </c>
      <c r="C25" s="25" t="s">
        <v>133</v>
      </c>
      <c r="D25" s="25" t="s">
        <v>76</v>
      </c>
      <c r="E25" s="26" t="s">
        <v>92</v>
      </c>
      <c r="F25" s="27">
        <v>735.47</v>
      </c>
      <c r="G25" s="30"/>
      <c r="H25" s="31"/>
    </row>
    <row r="26" spans="2:8" x14ac:dyDescent="0.35">
      <c r="B26" s="24">
        <v>1</v>
      </c>
      <c r="C26" s="25" t="s">
        <v>67</v>
      </c>
      <c r="D26" s="25" t="s">
        <v>68</v>
      </c>
      <c r="E26" s="26" t="s">
        <v>69</v>
      </c>
      <c r="F26" s="27">
        <v>757.12</v>
      </c>
      <c r="G26" s="30"/>
      <c r="H26" s="31"/>
    </row>
    <row r="27" spans="2:8" hidden="1" x14ac:dyDescent="0.35">
      <c r="B27" s="29">
        <v>117</v>
      </c>
      <c r="C27" s="25" t="s">
        <v>106</v>
      </c>
      <c r="D27" s="25" t="s">
        <v>105</v>
      </c>
      <c r="E27" s="26" t="s">
        <v>95</v>
      </c>
      <c r="F27" s="27">
        <v>761.27</v>
      </c>
      <c r="G27" s="30"/>
      <c r="H27" s="31"/>
    </row>
    <row r="28" spans="2:8" hidden="1" x14ac:dyDescent="0.35">
      <c r="B28" s="24">
        <v>46</v>
      </c>
      <c r="C28" s="25" t="s">
        <v>141</v>
      </c>
      <c r="D28" s="25" t="s">
        <v>99</v>
      </c>
      <c r="E28" s="26" t="s">
        <v>80</v>
      </c>
      <c r="F28" s="27">
        <v>778.57</v>
      </c>
      <c r="G28" s="30"/>
      <c r="H28" s="31"/>
    </row>
    <row r="29" spans="2:8" hidden="1" x14ac:dyDescent="0.35">
      <c r="B29" s="24">
        <v>10</v>
      </c>
      <c r="C29" s="25" t="s">
        <v>90</v>
      </c>
      <c r="D29" s="25" t="s">
        <v>91</v>
      </c>
      <c r="E29" s="26" t="s">
        <v>92</v>
      </c>
      <c r="F29" s="27">
        <v>841.21</v>
      </c>
      <c r="G29" s="30"/>
      <c r="H29" s="31"/>
    </row>
    <row r="30" spans="2:8" hidden="1" x14ac:dyDescent="0.35">
      <c r="B30" s="29">
        <v>177</v>
      </c>
      <c r="C30" s="28" t="s">
        <v>181</v>
      </c>
      <c r="D30" s="28" t="s">
        <v>84</v>
      </c>
      <c r="E30" s="2" t="s">
        <v>95</v>
      </c>
      <c r="F30" s="27">
        <v>841.87</v>
      </c>
      <c r="G30" s="30"/>
      <c r="H30" s="31"/>
    </row>
    <row r="31" spans="2:8" hidden="1" x14ac:dyDescent="0.35">
      <c r="B31" s="24">
        <v>24</v>
      </c>
      <c r="C31" s="25" t="s">
        <v>116</v>
      </c>
      <c r="D31" s="25" t="s">
        <v>117</v>
      </c>
      <c r="E31" s="26" t="s">
        <v>92</v>
      </c>
      <c r="F31" s="27">
        <v>856.35</v>
      </c>
      <c r="G31" s="30"/>
      <c r="H31" s="31"/>
    </row>
    <row r="32" spans="2:8" hidden="1" x14ac:dyDescent="0.35">
      <c r="B32" s="29">
        <v>200</v>
      </c>
      <c r="C32" s="25" t="s">
        <v>129</v>
      </c>
      <c r="D32" s="28" t="s">
        <v>223</v>
      </c>
      <c r="E32" s="2" t="s">
        <v>224</v>
      </c>
      <c r="F32" s="27">
        <v>861.1</v>
      </c>
      <c r="G32" s="30"/>
      <c r="H32" s="31"/>
    </row>
    <row r="33" spans="2:8" x14ac:dyDescent="0.35">
      <c r="B33" s="29">
        <v>74</v>
      </c>
      <c r="C33" s="28" t="s">
        <v>175</v>
      </c>
      <c r="D33" s="28" t="s">
        <v>82</v>
      </c>
      <c r="E33" s="2" t="s">
        <v>69</v>
      </c>
      <c r="F33" s="27">
        <v>974.84</v>
      </c>
      <c r="G33" s="30"/>
      <c r="H33" s="31"/>
    </row>
    <row r="34" spans="2:8" x14ac:dyDescent="0.35">
      <c r="B34" s="24">
        <v>2</v>
      </c>
      <c r="C34" s="25" t="s">
        <v>71</v>
      </c>
      <c r="D34" s="25" t="s">
        <v>72</v>
      </c>
      <c r="E34" s="26" t="s">
        <v>69</v>
      </c>
      <c r="F34" s="27">
        <v>978.13</v>
      </c>
      <c r="G34" s="30"/>
      <c r="H34" s="31"/>
    </row>
    <row r="35" spans="2:8" x14ac:dyDescent="0.35">
      <c r="B35" s="24">
        <v>3</v>
      </c>
      <c r="C35" s="25" t="s">
        <v>73</v>
      </c>
      <c r="D35" s="25" t="s">
        <v>74</v>
      </c>
      <c r="E35" s="26" t="s">
        <v>69</v>
      </c>
      <c r="F35" s="27">
        <v>1052.1400000000001</v>
      </c>
      <c r="G35" s="30"/>
      <c r="H35" s="31"/>
    </row>
    <row r="36" spans="2:8" x14ac:dyDescent="0.35">
      <c r="B36" s="24">
        <v>53</v>
      </c>
      <c r="C36" s="25" t="s">
        <v>146</v>
      </c>
      <c r="D36" s="25" t="s">
        <v>111</v>
      </c>
      <c r="E36" s="26" t="s">
        <v>69</v>
      </c>
      <c r="F36" s="27">
        <v>1053.6400000000001</v>
      </c>
      <c r="G36" s="30"/>
      <c r="H36" s="31"/>
    </row>
    <row r="37" spans="2:8" hidden="1" x14ac:dyDescent="0.35">
      <c r="B37" s="24">
        <v>40</v>
      </c>
      <c r="C37" s="25" t="s">
        <v>135</v>
      </c>
      <c r="D37" s="25" t="s">
        <v>84</v>
      </c>
      <c r="E37" s="26" t="s">
        <v>77</v>
      </c>
      <c r="F37" s="27">
        <v>1107.51</v>
      </c>
      <c r="G37" s="30"/>
      <c r="H37" s="31"/>
    </row>
    <row r="38" spans="2:8" hidden="1" x14ac:dyDescent="0.35">
      <c r="B38" s="29">
        <v>100</v>
      </c>
      <c r="C38" s="28" t="s">
        <v>209</v>
      </c>
      <c r="D38" s="28" t="s">
        <v>91</v>
      </c>
      <c r="E38" s="2" t="s">
        <v>95</v>
      </c>
      <c r="F38" s="27">
        <v>1124.0999999999999</v>
      </c>
      <c r="G38" s="30"/>
      <c r="H38" s="31"/>
    </row>
    <row r="39" spans="2:8" x14ac:dyDescent="0.35">
      <c r="B39" s="29">
        <v>190</v>
      </c>
      <c r="C39" s="28" t="s">
        <v>198</v>
      </c>
      <c r="D39" s="28" t="s">
        <v>91</v>
      </c>
      <c r="E39" s="2" t="s">
        <v>69</v>
      </c>
      <c r="F39" s="27">
        <v>1148</v>
      </c>
      <c r="G39" s="30"/>
      <c r="H39" s="31"/>
    </row>
    <row r="40" spans="2:8" hidden="1" x14ac:dyDescent="0.35">
      <c r="B40" s="24">
        <v>17</v>
      </c>
      <c r="C40" s="25" t="s">
        <v>104</v>
      </c>
      <c r="D40" s="25" t="s">
        <v>105</v>
      </c>
      <c r="E40" s="26" t="s">
        <v>95</v>
      </c>
      <c r="F40" s="27">
        <v>1168.28</v>
      </c>
      <c r="G40" s="30"/>
      <c r="H40" s="31"/>
    </row>
    <row r="41" spans="2:8" x14ac:dyDescent="0.35">
      <c r="B41" s="29">
        <v>126</v>
      </c>
      <c r="C41" s="25" t="s">
        <v>122</v>
      </c>
      <c r="D41" s="25" t="s">
        <v>121</v>
      </c>
      <c r="E41" s="26" t="s">
        <v>69</v>
      </c>
      <c r="F41" s="27">
        <v>1276.3599999999999</v>
      </c>
      <c r="G41" s="30"/>
      <c r="H41" s="31"/>
    </row>
    <row r="42" spans="2:8" x14ac:dyDescent="0.35">
      <c r="B42" s="29">
        <v>66</v>
      </c>
      <c r="C42" s="28" t="s">
        <v>165</v>
      </c>
      <c r="D42" s="28" t="s">
        <v>114</v>
      </c>
      <c r="E42" s="2" t="s">
        <v>69</v>
      </c>
      <c r="F42" s="27">
        <v>1287.77</v>
      </c>
      <c r="G42" s="30"/>
      <c r="H42" s="31"/>
    </row>
    <row r="43" spans="2:8" hidden="1" x14ac:dyDescent="0.35">
      <c r="B43" s="29">
        <v>113</v>
      </c>
      <c r="C43" s="25" t="s">
        <v>100</v>
      </c>
      <c r="D43" s="25" t="s">
        <v>99</v>
      </c>
      <c r="E43" s="26" t="s">
        <v>77</v>
      </c>
      <c r="F43" s="27">
        <v>1341.23</v>
      </c>
      <c r="G43" s="30"/>
      <c r="H43" s="31"/>
    </row>
    <row r="44" spans="2:8" hidden="1" x14ac:dyDescent="0.35">
      <c r="B44" s="29">
        <v>77</v>
      </c>
      <c r="C44" s="28" t="s">
        <v>179</v>
      </c>
      <c r="D44" s="28" t="s">
        <v>177</v>
      </c>
      <c r="E44" s="2" t="s">
        <v>77</v>
      </c>
      <c r="F44" s="27">
        <v>1386.87</v>
      </c>
      <c r="G44" s="30"/>
      <c r="H44" s="31"/>
    </row>
    <row r="45" spans="2:8" hidden="1" x14ac:dyDescent="0.35">
      <c r="B45" s="29">
        <v>136</v>
      </c>
      <c r="C45" s="25" t="s">
        <v>132</v>
      </c>
      <c r="D45" s="25" t="s">
        <v>74</v>
      </c>
      <c r="E45" s="26" t="s">
        <v>95</v>
      </c>
      <c r="F45" s="27">
        <v>1393.46</v>
      </c>
      <c r="G45" s="30"/>
      <c r="H45" s="31"/>
    </row>
    <row r="46" spans="2:8" hidden="1" x14ac:dyDescent="0.35">
      <c r="B46" s="29">
        <v>198</v>
      </c>
      <c r="C46" s="28" t="s">
        <v>209</v>
      </c>
      <c r="D46" s="28" t="s">
        <v>208</v>
      </c>
      <c r="E46" s="2" t="s">
        <v>92</v>
      </c>
      <c r="F46" s="27">
        <v>1407.08</v>
      </c>
      <c r="G46" s="30"/>
      <c r="H46" s="31"/>
    </row>
    <row r="47" spans="2:8" hidden="1" x14ac:dyDescent="0.35">
      <c r="B47" s="24">
        <v>37</v>
      </c>
      <c r="C47" s="25" t="s">
        <v>132</v>
      </c>
      <c r="D47" s="25" t="s">
        <v>76</v>
      </c>
      <c r="E47" s="26" t="s">
        <v>92</v>
      </c>
      <c r="F47" s="27">
        <v>1467.48</v>
      </c>
      <c r="G47" s="30"/>
      <c r="H47" s="31"/>
    </row>
    <row r="48" spans="2:8" hidden="1" x14ac:dyDescent="0.35">
      <c r="B48" s="29">
        <v>189</v>
      </c>
      <c r="C48" s="28" t="s">
        <v>221</v>
      </c>
      <c r="D48" s="28" t="s">
        <v>196</v>
      </c>
      <c r="E48" s="2" t="s">
        <v>95</v>
      </c>
      <c r="F48" s="27">
        <v>1499.99</v>
      </c>
      <c r="G48" s="30"/>
      <c r="H48" s="31"/>
    </row>
    <row r="49" spans="2:8" hidden="1" x14ac:dyDescent="0.35">
      <c r="B49" s="24">
        <v>28</v>
      </c>
      <c r="C49" s="25" t="s">
        <v>123</v>
      </c>
      <c r="D49" s="25" t="s">
        <v>99</v>
      </c>
      <c r="E49" s="26" t="s">
        <v>77</v>
      </c>
      <c r="F49" s="27">
        <v>1579.39</v>
      </c>
      <c r="G49" s="30"/>
      <c r="H49" s="31"/>
    </row>
    <row r="50" spans="2:8" hidden="1" x14ac:dyDescent="0.35">
      <c r="B50" s="29">
        <v>65</v>
      </c>
      <c r="C50" s="28" t="s">
        <v>164</v>
      </c>
      <c r="D50" s="28" t="s">
        <v>91</v>
      </c>
      <c r="E50" s="2" t="s">
        <v>95</v>
      </c>
      <c r="F50" s="27">
        <v>1613.76</v>
      </c>
      <c r="G50" s="30"/>
      <c r="H50" s="31"/>
    </row>
    <row r="51" spans="2:8" x14ac:dyDescent="0.35">
      <c r="B51" s="29">
        <v>91</v>
      </c>
      <c r="C51" s="28" t="s">
        <v>197</v>
      </c>
      <c r="D51" s="28" t="s">
        <v>91</v>
      </c>
      <c r="E51" s="2" t="s">
        <v>69</v>
      </c>
      <c r="F51" s="27">
        <v>1675.01</v>
      </c>
      <c r="G51" s="30"/>
      <c r="H51" s="31"/>
    </row>
    <row r="52" spans="2:8" x14ac:dyDescent="0.35">
      <c r="B52" s="24">
        <v>26</v>
      </c>
      <c r="C52" s="25" t="s">
        <v>120</v>
      </c>
      <c r="D52" s="25" t="s">
        <v>121</v>
      </c>
      <c r="E52" s="26" t="s">
        <v>69</v>
      </c>
      <c r="F52" s="27">
        <v>1721.37</v>
      </c>
      <c r="G52" s="30"/>
      <c r="H52" s="31"/>
    </row>
    <row r="53" spans="2:8" hidden="1" x14ac:dyDescent="0.35">
      <c r="B53" s="24">
        <v>34</v>
      </c>
      <c r="C53" s="25" t="s">
        <v>129</v>
      </c>
      <c r="D53" s="25" t="s">
        <v>68</v>
      </c>
      <c r="E53" s="26" t="s">
        <v>77</v>
      </c>
      <c r="F53" s="27">
        <v>1729.45</v>
      </c>
      <c r="G53" s="30"/>
      <c r="H53" s="31"/>
    </row>
    <row r="54" spans="2:8" hidden="1" x14ac:dyDescent="0.35">
      <c r="B54" s="29">
        <v>135</v>
      </c>
      <c r="C54" s="25" t="s">
        <v>131</v>
      </c>
      <c r="D54" s="25" t="s">
        <v>72</v>
      </c>
      <c r="E54" s="26" t="s">
        <v>77</v>
      </c>
      <c r="F54" s="27">
        <v>1731.45</v>
      </c>
      <c r="G54" s="30"/>
      <c r="H54" s="31"/>
    </row>
    <row r="55" spans="2:8" hidden="1" x14ac:dyDescent="0.35">
      <c r="B55" s="29">
        <v>184</v>
      </c>
      <c r="C55" s="28" t="s">
        <v>191</v>
      </c>
      <c r="D55" s="28" t="s">
        <v>148</v>
      </c>
      <c r="E55" s="2" t="s">
        <v>95</v>
      </c>
      <c r="F55" s="27">
        <v>1748.94</v>
      </c>
      <c r="G55" s="30"/>
      <c r="H55" s="31"/>
    </row>
    <row r="56" spans="2:8" hidden="1" x14ac:dyDescent="0.35">
      <c r="B56" s="29">
        <v>112</v>
      </c>
      <c r="C56" s="25" t="s">
        <v>98</v>
      </c>
      <c r="D56" s="25" t="s">
        <v>97</v>
      </c>
      <c r="E56" s="26" t="s">
        <v>95</v>
      </c>
      <c r="F56" s="27">
        <v>1845.22</v>
      </c>
      <c r="G56" s="30"/>
      <c r="H56" s="31"/>
    </row>
    <row r="57" spans="2:8" x14ac:dyDescent="0.35">
      <c r="B57" s="29">
        <v>158</v>
      </c>
      <c r="C57" s="28" t="s">
        <v>155</v>
      </c>
      <c r="D57" s="28" t="s">
        <v>154</v>
      </c>
      <c r="E57" s="2" t="s">
        <v>69</v>
      </c>
      <c r="F57" s="27">
        <v>1855.68</v>
      </c>
      <c r="G57" s="30"/>
      <c r="H57" s="31"/>
    </row>
    <row r="58" spans="2:8" x14ac:dyDescent="0.35">
      <c r="B58" s="29">
        <v>153</v>
      </c>
      <c r="C58" s="28" t="s">
        <v>217</v>
      </c>
      <c r="D58" s="25" t="s">
        <v>111</v>
      </c>
      <c r="E58" s="26" t="s">
        <v>69</v>
      </c>
      <c r="F58" s="27">
        <v>1875.63</v>
      </c>
      <c r="G58" s="30"/>
      <c r="H58" s="31"/>
    </row>
    <row r="59" spans="2:8" hidden="1" x14ac:dyDescent="0.35">
      <c r="B59" s="29">
        <v>82</v>
      </c>
      <c r="C59" s="28" t="s">
        <v>186</v>
      </c>
      <c r="D59" s="28" t="s">
        <v>121</v>
      </c>
      <c r="E59" s="2" t="s">
        <v>92</v>
      </c>
      <c r="F59" s="27">
        <v>1887.92</v>
      </c>
      <c r="G59" s="30"/>
      <c r="H59" s="31"/>
    </row>
    <row r="60" spans="2:8" hidden="1" x14ac:dyDescent="0.35">
      <c r="B60" s="24">
        <v>35</v>
      </c>
      <c r="C60" s="25" t="s">
        <v>130</v>
      </c>
      <c r="D60" s="25" t="s">
        <v>72</v>
      </c>
      <c r="E60" s="26" t="s">
        <v>77</v>
      </c>
      <c r="F60" s="27">
        <v>1895.46</v>
      </c>
      <c r="G60" s="30"/>
      <c r="H60" s="31"/>
    </row>
    <row r="61" spans="2:8" hidden="1" x14ac:dyDescent="0.35">
      <c r="B61" s="29">
        <v>98</v>
      </c>
      <c r="C61" s="28" t="s">
        <v>206</v>
      </c>
      <c r="D61" s="28" t="s">
        <v>188</v>
      </c>
      <c r="E61" s="2" t="s">
        <v>77</v>
      </c>
      <c r="F61" s="27">
        <v>1897.08</v>
      </c>
      <c r="G61" s="30"/>
      <c r="H61" s="31"/>
    </row>
    <row r="62" spans="2:8" hidden="1" x14ac:dyDescent="0.35">
      <c r="B62" s="29">
        <v>124</v>
      </c>
      <c r="C62" s="25" t="s">
        <v>212</v>
      </c>
      <c r="D62" s="25" t="s">
        <v>117</v>
      </c>
      <c r="E62" s="26" t="s">
        <v>92</v>
      </c>
      <c r="F62" s="27">
        <v>1912.34</v>
      </c>
      <c r="G62" s="30"/>
      <c r="H62" s="31"/>
    </row>
    <row r="63" spans="2:8" hidden="1" x14ac:dyDescent="0.35">
      <c r="B63" s="29">
        <v>81</v>
      </c>
      <c r="C63" s="28" t="s">
        <v>185</v>
      </c>
      <c r="D63" s="28" t="s">
        <v>87</v>
      </c>
      <c r="E63" s="2" t="s">
        <v>80</v>
      </c>
      <c r="F63" s="27">
        <v>1933.91</v>
      </c>
      <c r="G63" s="30"/>
      <c r="H63" s="31"/>
    </row>
    <row r="64" spans="2:8" hidden="1" x14ac:dyDescent="0.35">
      <c r="B64" s="24">
        <v>50</v>
      </c>
      <c r="C64" s="25" t="s">
        <v>104</v>
      </c>
      <c r="D64" s="25" t="s">
        <v>91</v>
      </c>
      <c r="E64" s="26" t="s">
        <v>77</v>
      </c>
      <c r="F64" s="27">
        <v>1940.61</v>
      </c>
      <c r="G64" s="30"/>
      <c r="H64" s="31"/>
    </row>
    <row r="65" spans="2:8" hidden="1" x14ac:dyDescent="0.35">
      <c r="B65" s="29">
        <v>167</v>
      </c>
      <c r="C65" s="28" t="s">
        <v>167</v>
      </c>
      <c r="D65" s="28" t="s">
        <v>117</v>
      </c>
      <c r="E65" s="2" t="s">
        <v>80</v>
      </c>
      <c r="F65" s="27">
        <v>1966.77</v>
      </c>
      <c r="G65" s="30"/>
      <c r="H65" s="31"/>
    </row>
    <row r="66" spans="2:8" hidden="1" x14ac:dyDescent="0.35">
      <c r="B66" s="29">
        <v>94</v>
      </c>
      <c r="C66" s="28" t="s">
        <v>201</v>
      </c>
      <c r="D66" s="28" t="s">
        <v>148</v>
      </c>
      <c r="E66" s="2" t="s">
        <v>80</v>
      </c>
      <c r="F66" s="27">
        <v>1985.04</v>
      </c>
      <c r="G66" s="30"/>
      <c r="H66" s="31"/>
    </row>
    <row r="67" spans="2:8" hidden="1" x14ac:dyDescent="0.35">
      <c r="B67" s="24">
        <v>23</v>
      </c>
      <c r="C67" s="25" t="s">
        <v>115</v>
      </c>
      <c r="D67" s="25" t="s">
        <v>107</v>
      </c>
      <c r="E67" s="26" t="s">
        <v>95</v>
      </c>
      <c r="F67" s="27">
        <v>1987.34</v>
      </c>
      <c r="G67" s="30"/>
      <c r="H67" s="31"/>
    </row>
    <row r="68" spans="2:8" hidden="1" x14ac:dyDescent="0.35">
      <c r="B68" s="29">
        <v>161</v>
      </c>
      <c r="C68" s="28" t="s">
        <v>160</v>
      </c>
      <c r="D68" s="28" t="s">
        <v>82</v>
      </c>
      <c r="E68" s="2" t="s">
        <v>80</v>
      </c>
      <c r="F68" s="27">
        <v>2025.71</v>
      </c>
      <c r="G68" s="30"/>
      <c r="H68" s="31"/>
    </row>
    <row r="69" spans="2:8" hidden="1" x14ac:dyDescent="0.35">
      <c r="B69" s="29">
        <v>138</v>
      </c>
      <c r="C69" s="25" t="s">
        <v>134</v>
      </c>
      <c r="D69" s="25" t="s">
        <v>79</v>
      </c>
      <c r="E69" s="26" t="s">
        <v>95</v>
      </c>
      <c r="F69" s="27">
        <v>2071.48</v>
      </c>
      <c r="G69" s="30"/>
      <c r="H69" s="31"/>
    </row>
    <row r="70" spans="2:8" hidden="1" x14ac:dyDescent="0.35">
      <c r="B70" s="29">
        <v>70</v>
      </c>
      <c r="C70" s="28" t="s">
        <v>170</v>
      </c>
      <c r="D70" s="28" t="s">
        <v>171</v>
      </c>
      <c r="E70" s="2" t="s">
        <v>80</v>
      </c>
      <c r="F70" s="27">
        <v>2133.81</v>
      </c>
      <c r="G70" s="30"/>
      <c r="H70" s="31"/>
    </row>
    <row r="71" spans="2:8" hidden="1" x14ac:dyDescent="0.35">
      <c r="B71" s="29">
        <v>73</v>
      </c>
      <c r="C71" s="28" t="s">
        <v>174</v>
      </c>
      <c r="D71" s="28" t="s">
        <v>91</v>
      </c>
      <c r="E71" s="2" t="s">
        <v>80</v>
      </c>
      <c r="F71" s="27">
        <v>2178.83</v>
      </c>
      <c r="G71" s="30"/>
      <c r="H71" s="31"/>
    </row>
    <row r="72" spans="2:8" hidden="1" x14ac:dyDescent="0.35">
      <c r="B72" s="24">
        <v>11</v>
      </c>
      <c r="C72" s="25" t="s">
        <v>93</v>
      </c>
      <c r="D72" s="25" t="s">
        <v>94</v>
      </c>
      <c r="E72" s="26" t="s">
        <v>95</v>
      </c>
      <c r="F72" s="27">
        <v>2194.2199999999998</v>
      </c>
      <c r="G72" s="30"/>
      <c r="H72" s="31"/>
    </row>
    <row r="73" spans="2:8" hidden="1" x14ac:dyDescent="0.35">
      <c r="B73" s="29">
        <v>199</v>
      </c>
      <c r="C73" s="25" t="s">
        <v>67</v>
      </c>
      <c r="D73" s="28" t="s">
        <v>91</v>
      </c>
      <c r="E73" s="2" t="s">
        <v>95</v>
      </c>
      <c r="F73" s="27">
        <v>2232.09</v>
      </c>
      <c r="G73" s="30"/>
      <c r="H73" s="31"/>
    </row>
    <row r="74" spans="2:8" hidden="1" x14ac:dyDescent="0.35">
      <c r="B74" s="29">
        <v>130</v>
      </c>
      <c r="C74" s="25" t="s">
        <v>214</v>
      </c>
      <c r="D74" s="25" t="s">
        <v>107</v>
      </c>
      <c r="E74" s="26" t="s">
        <v>80</v>
      </c>
      <c r="F74" s="27">
        <v>2328.4</v>
      </c>
      <c r="G74" s="30"/>
      <c r="H74" s="31"/>
    </row>
    <row r="75" spans="2:8" hidden="1" x14ac:dyDescent="0.35">
      <c r="B75" s="29">
        <v>121</v>
      </c>
      <c r="C75" s="25" t="s">
        <v>113</v>
      </c>
      <c r="D75" s="25" t="s">
        <v>99</v>
      </c>
      <c r="E75" s="26" t="s">
        <v>77</v>
      </c>
      <c r="F75" s="27">
        <v>2339.31</v>
      </c>
      <c r="G75" s="30"/>
      <c r="H75" s="31"/>
    </row>
    <row r="76" spans="2:8" hidden="1" x14ac:dyDescent="0.35">
      <c r="B76" s="29">
        <v>84</v>
      </c>
      <c r="C76" s="28" t="s">
        <v>189</v>
      </c>
      <c r="D76" s="28" t="s">
        <v>117</v>
      </c>
      <c r="E76" s="2" t="s">
        <v>92</v>
      </c>
      <c r="F76" s="27">
        <v>2340.94</v>
      </c>
      <c r="G76" s="30"/>
      <c r="H76" s="31"/>
    </row>
    <row r="77" spans="2:8" x14ac:dyDescent="0.35">
      <c r="B77" s="29">
        <v>101</v>
      </c>
      <c r="C77" s="25" t="s">
        <v>71</v>
      </c>
      <c r="D77" s="25" t="s">
        <v>68</v>
      </c>
      <c r="E77" s="26" t="s">
        <v>69</v>
      </c>
      <c r="F77" s="27">
        <v>2431.11</v>
      </c>
      <c r="G77" s="30"/>
      <c r="H77" s="31"/>
    </row>
    <row r="78" spans="2:8" hidden="1" x14ac:dyDescent="0.35">
      <c r="B78" s="29">
        <v>195</v>
      </c>
      <c r="C78" s="28" t="s">
        <v>204</v>
      </c>
      <c r="D78" s="28" t="s">
        <v>177</v>
      </c>
      <c r="E78" s="2" t="s">
        <v>80</v>
      </c>
      <c r="F78" s="27">
        <v>2484.0500000000002</v>
      </c>
      <c r="G78" s="30"/>
      <c r="H78" s="31"/>
    </row>
    <row r="79" spans="2:8" x14ac:dyDescent="0.35">
      <c r="B79" s="29">
        <v>157</v>
      </c>
      <c r="C79" s="28" t="s">
        <v>153</v>
      </c>
      <c r="D79" s="28" t="s">
        <v>82</v>
      </c>
      <c r="E79" s="2" t="s">
        <v>69</v>
      </c>
      <c r="F79" s="27">
        <v>2488.67</v>
      </c>
      <c r="G79" s="30"/>
      <c r="H79" s="31"/>
    </row>
    <row r="80" spans="2:8" hidden="1" x14ac:dyDescent="0.35">
      <c r="B80" s="29">
        <v>85</v>
      </c>
      <c r="C80" s="28" t="s">
        <v>190</v>
      </c>
      <c r="D80" s="28" t="s">
        <v>148</v>
      </c>
      <c r="E80" s="2" t="s">
        <v>95</v>
      </c>
      <c r="F80" s="27">
        <v>2497.9499999999998</v>
      </c>
      <c r="G80" s="30"/>
      <c r="H80" s="31"/>
    </row>
    <row r="81" spans="2:8" hidden="1" x14ac:dyDescent="0.35">
      <c r="B81" s="24">
        <v>12</v>
      </c>
      <c r="C81" s="25" t="s">
        <v>96</v>
      </c>
      <c r="D81" s="25" t="s">
        <v>97</v>
      </c>
      <c r="E81" s="26" t="s">
        <v>95</v>
      </c>
      <c r="F81" s="27">
        <v>2507.23</v>
      </c>
      <c r="G81" s="30"/>
      <c r="H81" s="31"/>
    </row>
    <row r="82" spans="2:8" hidden="1" x14ac:dyDescent="0.35">
      <c r="B82" s="24">
        <v>63</v>
      </c>
      <c r="C82" s="28" t="s">
        <v>161</v>
      </c>
      <c r="D82" s="28" t="s">
        <v>82</v>
      </c>
      <c r="E82" s="2" t="s">
        <v>80</v>
      </c>
      <c r="F82" s="27">
        <v>2540.7399999999998</v>
      </c>
      <c r="G82" s="30"/>
      <c r="H82" s="31"/>
    </row>
    <row r="83" spans="2:8" hidden="1" x14ac:dyDescent="0.35">
      <c r="B83" s="24">
        <v>14</v>
      </c>
      <c r="C83" s="25" t="s">
        <v>100</v>
      </c>
      <c r="D83" s="25" t="s">
        <v>82</v>
      </c>
      <c r="E83" s="26" t="s">
        <v>80</v>
      </c>
      <c r="F83" s="27">
        <v>2546.25</v>
      </c>
      <c r="G83" s="30"/>
      <c r="H83" s="31"/>
    </row>
    <row r="84" spans="2:8" hidden="1" x14ac:dyDescent="0.35">
      <c r="B84" s="29">
        <v>159</v>
      </c>
      <c r="C84" s="28" t="s">
        <v>157</v>
      </c>
      <c r="D84" s="28" t="s">
        <v>156</v>
      </c>
      <c r="E84" s="2" t="s">
        <v>77</v>
      </c>
      <c r="F84" s="27">
        <v>2589.69</v>
      </c>
      <c r="G84" s="30"/>
      <c r="H84" s="31"/>
    </row>
    <row r="85" spans="2:8" x14ac:dyDescent="0.35">
      <c r="B85" s="24">
        <v>57</v>
      </c>
      <c r="C85" s="28" t="s">
        <v>152</v>
      </c>
      <c r="D85" s="28" t="s">
        <v>82</v>
      </c>
      <c r="E85" s="2" t="s">
        <v>69</v>
      </c>
      <c r="F85" s="27">
        <v>2665.68</v>
      </c>
      <c r="G85" s="30"/>
      <c r="H85" s="31"/>
    </row>
    <row r="86" spans="2:8" hidden="1" x14ac:dyDescent="0.35">
      <c r="B86" s="24">
        <v>41</v>
      </c>
      <c r="C86" s="25" t="s">
        <v>136</v>
      </c>
      <c r="D86" s="25" t="s">
        <v>87</v>
      </c>
      <c r="E86" s="26" t="s">
        <v>80</v>
      </c>
      <c r="F86" s="27">
        <v>2698.52</v>
      </c>
      <c r="G86" s="30"/>
      <c r="H86" s="31"/>
    </row>
    <row r="87" spans="2:8" hidden="1" x14ac:dyDescent="0.35">
      <c r="B87" s="29">
        <v>104</v>
      </c>
      <c r="C87" s="25" t="s">
        <v>78</v>
      </c>
      <c r="D87" s="25" t="s">
        <v>76</v>
      </c>
      <c r="E87" s="26" t="s">
        <v>77</v>
      </c>
      <c r="F87" s="27">
        <v>2719.14</v>
      </c>
      <c r="G87" s="30"/>
      <c r="H87" s="31"/>
    </row>
    <row r="88" spans="2:8" hidden="1" x14ac:dyDescent="0.35">
      <c r="B88" s="24">
        <v>36</v>
      </c>
      <c r="C88" s="25" t="s">
        <v>131</v>
      </c>
      <c r="D88" s="25" t="s">
        <v>74</v>
      </c>
      <c r="E88" s="26" t="s">
        <v>95</v>
      </c>
      <c r="F88" s="27">
        <v>2753.47</v>
      </c>
      <c r="G88" s="30"/>
      <c r="H88" s="31"/>
    </row>
    <row r="89" spans="2:8" hidden="1" x14ac:dyDescent="0.35">
      <c r="B89" s="29">
        <v>99</v>
      </c>
      <c r="C89" s="28" t="s">
        <v>207</v>
      </c>
      <c r="D89" s="28" t="s">
        <v>208</v>
      </c>
      <c r="E89" s="2" t="s">
        <v>92</v>
      </c>
      <c r="F89" s="27">
        <v>2776.09</v>
      </c>
      <c r="G89" s="30"/>
      <c r="H89" s="31"/>
    </row>
    <row r="90" spans="2:8" hidden="1" x14ac:dyDescent="0.35">
      <c r="B90" s="29">
        <v>156</v>
      </c>
      <c r="C90" s="28" t="s">
        <v>152</v>
      </c>
      <c r="D90" s="28" t="s">
        <v>91</v>
      </c>
      <c r="E90" s="2" t="s">
        <v>92</v>
      </c>
      <c r="F90" s="27">
        <v>2791.66</v>
      </c>
      <c r="G90" s="30"/>
      <c r="H90" s="31"/>
    </row>
    <row r="91" spans="2:8" hidden="1" x14ac:dyDescent="0.35">
      <c r="B91" s="29">
        <v>90</v>
      </c>
      <c r="C91" s="28" t="s">
        <v>195</v>
      </c>
      <c r="D91" s="28" t="s">
        <v>196</v>
      </c>
      <c r="E91" s="2" t="s">
        <v>95</v>
      </c>
      <c r="F91" s="27">
        <v>2800</v>
      </c>
      <c r="G91" s="30"/>
      <c r="H91" s="31"/>
    </row>
    <row r="92" spans="2:8" hidden="1" x14ac:dyDescent="0.35">
      <c r="B92" s="24">
        <v>13</v>
      </c>
      <c r="C92" s="25" t="s">
        <v>98</v>
      </c>
      <c r="D92" s="25" t="s">
        <v>99</v>
      </c>
      <c r="E92" s="26" t="s">
        <v>77</v>
      </c>
      <c r="F92" s="27">
        <v>2802.24</v>
      </c>
      <c r="G92" s="30"/>
      <c r="H92" s="31"/>
    </row>
    <row r="93" spans="2:8" hidden="1" x14ac:dyDescent="0.35">
      <c r="B93" s="24">
        <v>16</v>
      </c>
      <c r="C93" s="25" t="s">
        <v>103</v>
      </c>
      <c r="D93" s="25" t="s">
        <v>72</v>
      </c>
      <c r="E93" s="26" t="s">
        <v>92</v>
      </c>
      <c r="F93" s="27">
        <v>2810.27</v>
      </c>
      <c r="G93" s="30"/>
      <c r="H93" s="31"/>
    </row>
    <row r="94" spans="2:8" hidden="1" x14ac:dyDescent="0.35">
      <c r="B94" s="24">
        <v>39</v>
      </c>
      <c r="C94" s="25" t="s">
        <v>134</v>
      </c>
      <c r="D94" s="25" t="s">
        <v>82</v>
      </c>
      <c r="E94" s="26" t="s">
        <v>92</v>
      </c>
      <c r="F94" s="27">
        <v>2824.5</v>
      </c>
      <c r="G94" s="30"/>
      <c r="H94" s="31"/>
    </row>
    <row r="95" spans="2:8" hidden="1" x14ac:dyDescent="0.35">
      <c r="B95" s="24">
        <v>30</v>
      </c>
      <c r="C95" s="25" t="s">
        <v>125</v>
      </c>
      <c r="D95" s="25" t="s">
        <v>107</v>
      </c>
      <c r="E95" s="26" t="s">
        <v>80</v>
      </c>
      <c r="F95" s="27">
        <v>2919.41</v>
      </c>
      <c r="G95" s="30"/>
      <c r="H95" s="31"/>
    </row>
    <row r="96" spans="2:8" hidden="1" x14ac:dyDescent="0.35">
      <c r="B96" s="29">
        <v>165</v>
      </c>
      <c r="C96" s="28" t="s">
        <v>165</v>
      </c>
      <c r="D96" s="28" t="s">
        <v>91</v>
      </c>
      <c r="E96" s="2" t="s">
        <v>95</v>
      </c>
      <c r="F96" s="27">
        <v>2927.75</v>
      </c>
      <c r="G96" s="30"/>
      <c r="H96" s="31"/>
    </row>
    <row r="97" spans="2:8" hidden="1" x14ac:dyDescent="0.35">
      <c r="B97" s="29">
        <v>197</v>
      </c>
      <c r="C97" s="28" t="s">
        <v>222</v>
      </c>
      <c r="D97" s="28" t="s">
        <v>188</v>
      </c>
      <c r="E97" s="2" t="s">
        <v>77</v>
      </c>
      <c r="F97" s="27">
        <v>2928.07</v>
      </c>
      <c r="G97" s="30"/>
      <c r="H97" s="31"/>
    </row>
    <row r="98" spans="2:8" hidden="1" x14ac:dyDescent="0.35">
      <c r="B98" s="29">
        <v>127</v>
      </c>
      <c r="C98" s="25" t="s">
        <v>123</v>
      </c>
      <c r="D98" s="25" t="s">
        <v>111</v>
      </c>
      <c r="E98" s="26" t="s">
        <v>77</v>
      </c>
      <c r="F98" s="27">
        <v>2943.37</v>
      </c>
      <c r="G98" s="30"/>
      <c r="H98" s="31"/>
    </row>
    <row r="99" spans="2:8" x14ac:dyDescent="0.35">
      <c r="B99" s="24">
        <v>43</v>
      </c>
      <c r="C99" s="25" t="s">
        <v>138</v>
      </c>
      <c r="D99" s="25" t="s">
        <v>91</v>
      </c>
      <c r="E99" s="26" t="s">
        <v>69</v>
      </c>
      <c r="F99" s="27">
        <v>3059.54</v>
      </c>
      <c r="G99" s="30"/>
      <c r="H99" s="31"/>
    </row>
    <row r="100" spans="2:8" x14ac:dyDescent="0.35">
      <c r="B100" s="24">
        <v>58</v>
      </c>
      <c r="C100" s="28" t="s">
        <v>153</v>
      </c>
      <c r="D100" s="28" t="s">
        <v>154</v>
      </c>
      <c r="E100" s="2" t="s">
        <v>69</v>
      </c>
      <c r="F100" s="27">
        <v>3066.69</v>
      </c>
      <c r="G100" s="30"/>
      <c r="H100" s="31"/>
    </row>
    <row r="101" spans="2:8" hidden="1" x14ac:dyDescent="0.35">
      <c r="B101" s="29">
        <v>131</v>
      </c>
      <c r="C101" s="25" t="s">
        <v>127</v>
      </c>
      <c r="D101" s="25" t="s">
        <v>117</v>
      </c>
      <c r="E101" s="26" t="s">
        <v>77</v>
      </c>
      <c r="F101" s="27">
        <v>3075.41</v>
      </c>
      <c r="G101" s="30"/>
      <c r="H101" s="31"/>
    </row>
    <row r="102" spans="2:8" hidden="1" x14ac:dyDescent="0.35">
      <c r="B102" s="29">
        <v>132</v>
      </c>
      <c r="C102" s="25" t="s">
        <v>128</v>
      </c>
      <c r="D102" s="25" t="s">
        <v>119</v>
      </c>
      <c r="E102" s="26" t="s">
        <v>95</v>
      </c>
      <c r="F102" s="27">
        <v>3183.42</v>
      </c>
      <c r="G102" s="30"/>
      <c r="H102" s="31"/>
    </row>
    <row r="103" spans="2:8" hidden="1" x14ac:dyDescent="0.35">
      <c r="B103" s="29">
        <v>178</v>
      </c>
      <c r="C103" s="28" t="s">
        <v>183</v>
      </c>
      <c r="D103" s="28" t="s">
        <v>182</v>
      </c>
      <c r="E103" s="2" t="s">
        <v>80</v>
      </c>
      <c r="F103" s="27">
        <v>3216.88</v>
      </c>
      <c r="G103" s="30"/>
      <c r="H103" s="31"/>
    </row>
    <row r="104" spans="2:8" hidden="1" x14ac:dyDescent="0.35">
      <c r="B104" s="29">
        <v>186</v>
      </c>
      <c r="C104" s="28" t="s">
        <v>193</v>
      </c>
      <c r="D104" s="28" t="s">
        <v>79</v>
      </c>
      <c r="E104" s="2" t="s">
        <v>77</v>
      </c>
      <c r="F104" s="27">
        <v>3270.96</v>
      </c>
      <c r="G104" s="30"/>
      <c r="H104" s="31"/>
    </row>
    <row r="105" spans="2:8" hidden="1" x14ac:dyDescent="0.35">
      <c r="B105" s="29">
        <v>164</v>
      </c>
      <c r="C105" s="28" t="s">
        <v>164</v>
      </c>
      <c r="D105" s="28" t="s">
        <v>163</v>
      </c>
      <c r="E105" s="2" t="s">
        <v>77</v>
      </c>
      <c r="F105" s="27">
        <v>3291.74</v>
      </c>
      <c r="G105" s="30"/>
      <c r="H105" s="31"/>
    </row>
    <row r="106" spans="2:8" hidden="1" x14ac:dyDescent="0.35">
      <c r="B106" s="29">
        <v>106</v>
      </c>
      <c r="C106" s="25" t="s">
        <v>83</v>
      </c>
      <c r="D106" s="25" t="s">
        <v>210</v>
      </c>
      <c r="E106" s="26" t="s">
        <v>80</v>
      </c>
      <c r="F106" s="27">
        <v>3310.16</v>
      </c>
      <c r="G106" s="30"/>
      <c r="H106" s="31"/>
    </row>
    <row r="107" spans="2:8" hidden="1" x14ac:dyDescent="0.35">
      <c r="B107" s="29">
        <v>154</v>
      </c>
      <c r="C107" s="28" t="s">
        <v>149</v>
      </c>
      <c r="D107" s="28" t="s">
        <v>148</v>
      </c>
      <c r="E107" s="2" t="s">
        <v>80</v>
      </c>
      <c r="F107" s="27">
        <v>3354.64</v>
      </c>
      <c r="G107" s="30"/>
      <c r="H107" s="31"/>
    </row>
    <row r="108" spans="2:8" x14ac:dyDescent="0.35">
      <c r="B108" s="29">
        <v>129</v>
      </c>
      <c r="C108" s="25" t="s">
        <v>125</v>
      </c>
      <c r="D108" s="25" t="s">
        <v>114</v>
      </c>
      <c r="E108" s="26" t="s">
        <v>69</v>
      </c>
      <c r="F108" s="27">
        <v>3361.39</v>
      </c>
      <c r="G108" s="30"/>
      <c r="H108" s="31"/>
    </row>
    <row r="109" spans="2:8" hidden="1" x14ac:dyDescent="0.35">
      <c r="B109" s="29">
        <v>134</v>
      </c>
      <c r="C109" s="25" t="s">
        <v>130</v>
      </c>
      <c r="D109" s="25" t="s">
        <v>68</v>
      </c>
      <c r="E109" s="26" t="s">
        <v>77</v>
      </c>
      <c r="F109" s="27">
        <v>3402.44</v>
      </c>
      <c r="G109" s="30"/>
      <c r="H109" s="31"/>
    </row>
    <row r="110" spans="2:8" x14ac:dyDescent="0.35">
      <c r="B110" s="29">
        <v>103</v>
      </c>
      <c r="C110" s="25" t="s">
        <v>75</v>
      </c>
      <c r="D110" s="25" t="s">
        <v>74</v>
      </c>
      <c r="E110" s="26" t="s">
        <v>69</v>
      </c>
      <c r="F110" s="27">
        <v>3562.13</v>
      </c>
      <c r="G110" s="30"/>
      <c r="H110" s="31"/>
    </row>
    <row r="111" spans="2:8" x14ac:dyDescent="0.35">
      <c r="B111" s="29">
        <v>102</v>
      </c>
      <c r="C111" s="25" t="s">
        <v>73</v>
      </c>
      <c r="D111" s="25" t="s">
        <v>72</v>
      </c>
      <c r="E111" s="26" t="s">
        <v>69</v>
      </c>
      <c r="F111" s="27">
        <v>3569.12</v>
      </c>
      <c r="G111" s="30"/>
      <c r="H111" s="31"/>
    </row>
    <row r="112" spans="2:8" hidden="1" x14ac:dyDescent="0.35">
      <c r="B112" s="29">
        <v>163</v>
      </c>
      <c r="C112" s="28" t="s">
        <v>162</v>
      </c>
      <c r="D112" s="28" t="s">
        <v>82</v>
      </c>
      <c r="E112" s="2" t="s">
        <v>80</v>
      </c>
      <c r="F112" s="27">
        <v>3612.73</v>
      </c>
      <c r="G112" s="30"/>
      <c r="H112" s="31"/>
    </row>
    <row r="113" spans="2:8" hidden="1" x14ac:dyDescent="0.35">
      <c r="B113" s="29">
        <v>140</v>
      </c>
      <c r="C113" s="25" t="s">
        <v>136</v>
      </c>
      <c r="D113" s="25" t="s">
        <v>84</v>
      </c>
      <c r="E113" s="26" t="s">
        <v>77</v>
      </c>
      <c r="F113" s="27">
        <v>3622.5</v>
      </c>
      <c r="G113" s="30"/>
      <c r="H113" s="31"/>
    </row>
    <row r="114" spans="2:8" x14ac:dyDescent="0.35">
      <c r="B114" s="29">
        <v>120</v>
      </c>
      <c r="C114" s="25" t="s">
        <v>112</v>
      </c>
      <c r="D114" s="25" t="s">
        <v>111</v>
      </c>
      <c r="E114" s="26" t="s">
        <v>69</v>
      </c>
      <c r="F114" s="27">
        <v>3695.3</v>
      </c>
      <c r="G114" s="30"/>
      <c r="H114" s="31"/>
    </row>
    <row r="115" spans="2:8" hidden="1" x14ac:dyDescent="0.35">
      <c r="B115" s="29">
        <v>64</v>
      </c>
      <c r="C115" s="28" t="s">
        <v>162</v>
      </c>
      <c r="D115" s="28" t="s">
        <v>163</v>
      </c>
      <c r="E115" s="2" t="s">
        <v>77</v>
      </c>
      <c r="F115" s="27">
        <v>3696.75</v>
      </c>
      <c r="G115" s="30"/>
      <c r="H115" s="31"/>
    </row>
    <row r="116" spans="2:8" hidden="1" x14ac:dyDescent="0.35">
      <c r="B116" s="29">
        <v>202</v>
      </c>
      <c r="C116" s="25" t="s">
        <v>226</v>
      </c>
      <c r="D116" s="28" t="s">
        <v>227</v>
      </c>
      <c r="E116" s="2" t="s">
        <v>224</v>
      </c>
      <c r="F116" s="27">
        <v>3699.12</v>
      </c>
      <c r="G116" s="30"/>
      <c r="H116" s="31"/>
    </row>
    <row r="117" spans="2:8" hidden="1" x14ac:dyDescent="0.35">
      <c r="B117" s="29">
        <v>187</v>
      </c>
      <c r="C117" s="28" t="s">
        <v>194</v>
      </c>
      <c r="D117" s="28" t="s">
        <v>82</v>
      </c>
      <c r="E117" s="2" t="s">
        <v>80</v>
      </c>
      <c r="F117" s="27">
        <v>3703.97</v>
      </c>
      <c r="G117" s="30"/>
      <c r="H117" s="31"/>
    </row>
    <row r="118" spans="2:8" hidden="1" x14ac:dyDescent="0.35">
      <c r="B118" s="24">
        <v>54</v>
      </c>
      <c r="C118" s="28" t="s">
        <v>147</v>
      </c>
      <c r="D118" s="28" t="s">
        <v>148</v>
      </c>
      <c r="E118" s="2" t="s">
        <v>80</v>
      </c>
      <c r="F118" s="27">
        <v>3733.65</v>
      </c>
      <c r="G118" s="30"/>
      <c r="H118" s="31"/>
    </row>
    <row r="119" spans="2:8" hidden="1" x14ac:dyDescent="0.35">
      <c r="B119" s="29">
        <v>118</v>
      </c>
      <c r="C119" s="25" t="s">
        <v>108</v>
      </c>
      <c r="D119" s="25" t="s">
        <v>107</v>
      </c>
      <c r="E119" s="26" t="s">
        <v>77</v>
      </c>
      <c r="F119" s="27">
        <v>3737.28</v>
      </c>
      <c r="G119" s="30"/>
      <c r="H119" s="31"/>
    </row>
    <row r="120" spans="2:8" hidden="1" x14ac:dyDescent="0.35">
      <c r="B120" s="29">
        <v>150</v>
      </c>
      <c r="C120" s="25" t="s">
        <v>145</v>
      </c>
      <c r="D120" s="25" t="s">
        <v>91</v>
      </c>
      <c r="E120" s="26" t="s">
        <v>77</v>
      </c>
      <c r="F120" s="27">
        <v>3768.6</v>
      </c>
      <c r="G120" s="30"/>
      <c r="H120" s="31"/>
    </row>
    <row r="121" spans="2:8" hidden="1" x14ac:dyDescent="0.35">
      <c r="B121" s="29">
        <v>196</v>
      </c>
      <c r="C121" s="28" t="s">
        <v>206</v>
      </c>
      <c r="D121" s="28" t="s">
        <v>205</v>
      </c>
      <c r="E121" s="2" t="s">
        <v>92</v>
      </c>
      <c r="F121" s="27">
        <v>3780.06</v>
      </c>
      <c r="G121" s="30"/>
      <c r="H121" s="31"/>
    </row>
    <row r="122" spans="2:8" hidden="1" x14ac:dyDescent="0.35">
      <c r="B122" s="29">
        <v>201</v>
      </c>
      <c r="C122" s="25" t="s">
        <v>202</v>
      </c>
      <c r="D122" s="28" t="s">
        <v>225</v>
      </c>
      <c r="E122" s="2" t="s">
        <v>224</v>
      </c>
      <c r="F122" s="27">
        <v>3907.11</v>
      </c>
      <c r="G122" s="30"/>
      <c r="H122" s="31"/>
    </row>
    <row r="123" spans="2:8" hidden="1" x14ac:dyDescent="0.35">
      <c r="B123" s="29">
        <v>67</v>
      </c>
      <c r="C123" s="28" t="s">
        <v>166</v>
      </c>
      <c r="D123" s="28" t="s">
        <v>117</v>
      </c>
      <c r="E123" s="2" t="s">
        <v>80</v>
      </c>
      <c r="F123" s="27">
        <v>3926.78</v>
      </c>
      <c r="G123" s="30"/>
      <c r="H123" s="31"/>
    </row>
    <row r="124" spans="2:8" hidden="1" x14ac:dyDescent="0.35">
      <c r="B124" s="24">
        <v>18</v>
      </c>
      <c r="C124" s="25" t="s">
        <v>106</v>
      </c>
      <c r="D124" s="25" t="s">
        <v>107</v>
      </c>
      <c r="E124" s="26" t="s">
        <v>77</v>
      </c>
      <c r="F124" s="27">
        <v>3967.29</v>
      </c>
      <c r="G124" s="30"/>
      <c r="H124" s="31"/>
    </row>
    <row r="125" spans="2:8" hidden="1" x14ac:dyDescent="0.35">
      <c r="B125" s="29">
        <v>133</v>
      </c>
      <c r="C125" s="25" t="s">
        <v>215</v>
      </c>
      <c r="D125" s="25" t="s">
        <v>121</v>
      </c>
      <c r="E125" s="26" t="s">
        <v>80</v>
      </c>
      <c r="F125" s="27">
        <v>4049.43</v>
      </c>
      <c r="G125" s="30"/>
      <c r="H125" s="31"/>
    </row>
    <row r="126" spans="2:8" hidden="1" x14ac:dyDescent="0.35">
      <c r="B126" s="29">
        <v>97</v>
      </c>
      <c r="C126" s="28" t="s">
        <v>204</v>
      </c>
      <c r="D126" s="28" t="s">
        <v>205</v>
      </c>
      <c r="E126" s="2" t="s">
        <v>92</v>
      </c>
      <c r="F126" s="27">
        <v>4081.07</v>
      </c>
      <c r="G126" s="30"/>
      <c r="H126" s="31"/>
    </row>
    <row r="127" spans="2:8" hidden="1" x14ac:dyDescent="0.35">
      <c r="B127" s="29">
        <v>142</v>
      </c>
      <c r="C127" s="25" t="s">
        <v>138</v>
      </c>
      <c r="D127" s="25" t="s">
        <v>89</v>
      </c>
      <c r="E127" s="26" t="s">
        <v>80</v>
      </c>
      <c r="F127" s="27">
        <v>4086.52</v>
      </c>
      <c r="G127" s="30"/>
      <c r="H127" s="31"/>
    </row>
    <row r="128" spans="2:8" x14ac:dyDescent="0.35">
      <c r="B128" s="24">
        <v>29</v>
      </c>
      <c r="C128" s="25" t="s">
        <v>124</v>
      </c>
      <c r="D128" s="25" t="s">
        <v>114</v>
      </c>
      <c r="E128" s="26" t="s">
        <v>69</v>
      </c>
      <c r="F128" s="27">
        <v>4092.4</v>
      </c>
      <c r="G128" s="30"/>
      <c r="H128" s="31"/>
    </row>
    <row r="129" spans="2:8" hidden="1" x14ac:dyDescent="0.35">
      <c r="B129" s="29">
        <v>80</v>
      </c>
      <c r="C129" s="28" t="s">
        <v>183</v>
      </c>
      <c r="D129" s="28" t="s">
        <v>184</v>
      </c>
      <c r="E129" s="2" t="s">
        <v>92</v>
      </c>
      <c r="F129" s="27">
        <v>4121.8999999999996</v>
      </c>
      <c r="G129" s="30"/>
      <c r="H129" s="31"/>
    </row>
    <row r="130" spans="2:8" hidden="1" x14ac:dyDescent="0.35">
      <c r="B130" s="24">
        <v>49</v>
      </c>
      <c r="C130" s="25" t="s">
        <v>144</v>
      </c>
      <c r="D130" s="25" t="s">
        <v>72</v>
      </c>
      <c r="E130" s="26" t="s">
        <v>77</v>
      </c>
      <c r="F130" s="27">
        <v>4160.6000000000004</v>
      </c>
      <c r="G130" s="30"/>
      <c r="H130" s="31"/>
    </row>
    <row r="131" spans="2:8" x14ac:dyDescent="0.35">
      <c r="B131" s="29">
        <v>108</v>
      </c>
      <c r="C131" s="25" t="s">
        <v>88</v>
      </c>
      <c r="D131" s="25" t="s">
        <v>87</v>
      </c>
      <c r="E131" s="26" t="s">
        <v>69</v>
      </c>
      <c r="F131" s="27">
        <v>4196.18</v>
      </c>
      <c r="G131" s="30"/>
      <c r="H131" s="31"/>
    </row>
    <row r="132" spans="2:8" hidden="1" x14ac:dyDescent="0.35">
      <c r="B132" s="29">
        <v>174</v>
      </c>
      <c r="C132" s="28" t="s">
        <v>178</v>
      </c>
      <c r="D132" s="28" t="s">
        <v>177</v>
      </c>
      <c r="E132" s="2" t="s">
        <v>95</v>
      </c>
      <c r="F132" s="27">
        <v>4238.84</v>
      </c>
      <c r="G132" s="30"/>
      <c r="H132" s="31"/>
    </row>
    <row r="133" spans="2:8" hidden="1" x14ac:dyDescent="0.35">
      <c r="B133" s="29">
        <v>149</v>
      </c>
      <c r="C133" s="25" t="s">
        <v>104</v>
      </c>
      <c r="D133" s="25" t="s">
        <v>72</v>
      </c>
      <c r="E133" s="26" t="s">
        <v>77</v>
      </c>
      <c r="F133" s="27">
        <v>4246.59</v>
      </c>
      <c r="G133" s="30"/>
      <c r="H133" s="31"/>
    </row>
    <row r="134" spans="2:8" hidden="1" x14ac:dyDescent="0.35">
      <c r="B134" s="29">
        <v>168</v>
      </c>
      <c r="C134" s="28" t="s">
        <v>169</v>
      </c>
      <c r="D134" s="28" t="s">
        <v>168</v>
      </c>
      <c r="E134" s="2" t="s">
        <v>92</v>
      </c>
      <c r="F134" s="27">
        <v>4288.78</v>
      </c>
      <c r="G134" s="30"/>
      <c r="H134" s="31"/>
    </row>
    <row r="135" spans="2:8" hidden="1" x14ac:dyDescent="0.35">
      <c r="B135" s="29">
        <v>116</v>
      </c>
      <c r="C135" s="25" t="s">
        <v>104</v>
      </c>
      <c r="D135" s="25" t="s">
        <v>72</v>
      </c>
      <c r="E135" s="26" t="s">
        <v>92</v>
      </c>
      <c r="F135" s="27">
        <v>4599.26</v>
      </c>
      <c r="G135" s="30"/>
      <c r="H135" s="31"/>
    </row>
    <row r="136" spans="2:8" hidden="1" x14ac:dyDescent="0.35">
      <c r="B136" s="29">
        <v>92</v>
      </c>
      <c r="C136" s="28" t="s">
        <v>198</v>
      </c>
      <c r="D136" s="28" t="s">
        <v>117</v>
      </c>
      <c r="E136" s="2" t="s">
        <v>77</v>
      </c>
      <c r="F136" s="27">
        <v>4605.0200000000004</v>
      </c>
      <c r="G136" s="30"/>
      <c r="H136" s="31"/>
    </row>
    <row r="137" spans="2:8" hidden="1" x14ac:dyDescent="0.35">
      <c r="B137" s="29">
        <v>107</v>
      </c>
      <c r="C137" s="25" t="s">
        <v>86</v>
      </c>
      <c r="D137" s="25" t="s">
        <v>84</v>
      </c>
      <c r="E137" s="26" t="s">
        <v>77</v>
      </c>
      <c r="F137" s="27">
        <v>4643.17</v>
      </c>
      <c r="G137" s="30"/>
      <c r="H137" s="31"/>
    </row>
    <row r="138" spans="2:8" hidden="1" x14ac:dyDescent="0.35">
      <c r="B138" s="29">
        <v>183</v>
      </c>
      <c r="C138" s="28" t="s">
        <v>190</v>
      </c>
      <c r="D138" s="28" t="s">
        <v>117</v>
      </c>
      <c r="E138" s="2" t="s">
        <v>92</v>
      </c>
      <c r="F138" s="27">
        <v>4772.93</v>
      </c>
      <c r="G138" s="30"/>
      <c r="H138" s="31"/>
    </row>
    <row r="139" spans="2:8" hidden="1" x14ac:dyDescent="0.35">
      <c r="B139" s="24">
        <v>33</v>
      </c>
      <c r="C139" s="25" t="s">
        <v>128</v>
      </c>
      <c r="D139" s="25" t="s">
        <v>121</v>
      </c>
      <c r="E139" s="26" t="s">
        <v>80</v>
      </c>
      <c r="F139" s="27">
        <v>4785.4399999999996</v>
      </c>
      <c r="G139" s="30"/>
      <c r="H139" s="31"/>
    </row>
    <row r="140" spans="2:8" hidden="1" x14ac:dyDescent="0.35">
      <c r="B140" s="24">
        <v>45</v>
      </c>
      <c r="C140" s="25" t="s">
        <v>140</v>
      </c>
      <c r="D140" s="25" t="s">
        <v>97</v>
      </c>
      <c r="E140" s="26" t="s">
        <v>77</v>
      </c>
      <c r="F140" s="27">
        <v>4923.5600000000004</v>
      </c>
      <c r="G140" s="30"/>
      <c r="H140" s="31"/>
    </row>
    <row r="141" spans="2:8" hidden="1" x14ac:dyDescent="0.35">
      <c r="B141" s="29">
        <v>152</v>
      </c>
      <c r="C141" s="25" t="s">
        <v>146</v>
      </c>
      <c r="D141" s="25" t="s">
        <v>91</v>
      </c>
      <c r="E141" s="26" t="s">
        <v>77</v>
      </c>
      <c r="F141" s="27">
        <v>4930.62</v>
      </c>
      <c r="G141" s="30"/>
      <c r="H141" s="31"/>
    </row>
    <row r="142" spans="2:8" hidden="1" x14ac:dyDescent="0.35">
      <c r="B142" s="24">
        <v>44</v>
      </c>
      <c r="C142" s="25" t="s">
        <v>139</v>
      </c>
      <c r="D142" s="25" t="s">
        <v>94</v>
      </c>
      <c r="E142" s="26" t="s">
        <v>80</v>
      </c>
      <c r="F142" s="27">
        <v>5010.55</v>
      </c>
      <c r="G142" s="30"/>
      <c r="H142" s="31"/>
    </row>
    <row r="143" spans="2:8" hidden="1" x14ac:dyDescent="0.35">
      <c r="B143" s="29">
        <v>88</v>
      </c>
      <c r="C143" s="28" t="s">
        <v>193</v>
      </c>
      <c r="D143" s="28" t="s">
        <v>82</v>
      </c>
      <c r="E143" s="2" t="s">
        <v>80</v>
      </c>
      <c r="F143" s="27">
        <v>5093.9799999999996</v>
      </c>
      <c r="G143" s="30"/>
      <c r="H143" s="31"/>
    </row>
    <row r="144" spans="2:8" hidden="1" x14ac:dyDescent="0.35">
      <c r="B144" s="29">
        <v>145</v>
      </c>
      <c r="C144" s="25" t="s">
        <v>141</v>
      </c>
      <c r="D144" s="25" t="s">
        <v>97</v>
      </c>
      <c r="E144" s="26" t="s">
        <v>77</v>
      </c>
      <c r="F144" s="27">
        <v>5255.55</v>
      </c>
      <c r="G144" s="30"/>
      <c r="H144" s="31"/>
    </row>
    <row r="145" spans="2:8" hidden="1" x14ac:dyDescent="0.35">
      <c r="B145" s="29">
        <v>151</v>
      </c>
      <c r="C145" s="25" t="s">
        <v>108</v>
      </c>
      <c r="D145" s="25" t="s">
        <v>107</v>
      </c>
      <c r="E145" s="26" t="s">
        <v>77</v>
      </c>
      <c r="F145" s="27">
        <v>5288.61</v>
      </c>
      <c r="G145" s="30"/>
      <c r="H145" s="31"/>
    </row>
    <row r="146" spans="2:8" x14ac:dyDescent="0.35">
      <c r="B146" s="29">
        <v>173</v>
      </c>
      <c r="C146" s="28" t="s">
        <v>176</v>
      </c>
      <c r="D146" s="28" t="s">
        <v>82</v>
      </c>
      <c r="E146" s="2" t="s">
        <v>69</v>
      </c>
      <c r="F146" s="27">
        <v>5309.83</v>
      </c>
      <c r="G146" s="30"/>
      <c r="H146" s="31"/>
    </row>
    <row r="147" spans="2:8" hidden="1" x14ac:dyDescent="0.35">
      <c r="B147" s="29">
        <v>139</v>
      </c>
      <c r="C147" s="25" t="s">
        <v>216</v>
      </c>
      <c r="D147" s="25" t="s">
        <v>82</v>
      </c>
      <c r="E147" s="26" t="s">
        <v>92</v>
      </c>
      <c r="F147" s="27">
        <v>5320.49</v>
      </c>
      <c r="G147" s="30"/>
      <c r="H147" s="31"/>
    </row>
    <row r="148" spans="2:8" hidden="1" x14ac:dyDescent="0.35">
      <c r="B148" s="24">
        <v>27</v>
      </c>
      <c r="C148" s="25" t="s">
        <v>122</v>
      </c>
      <c r="D148" s="25" t="s">
        <v>111</v>
      </c>
      <c r="E148" s="26" t="s">
        <v>77</v>
      </c>
      <c r="F148" s="27">
        <v>5491.38</v>
      </c>
      <c r="G148" s="30"/>
      <c r="H148" s="31"/>
    </row>
    <row r="149" spans="2:8" hidden="1" x14ac:dyDescent="0.35">
      <c r="B149" s="29">
        <v>172</v>
      </c>
      <c r="C149" s="28" t="s">
        <v>175</v>
      </c>
      <c r="D149" s="28" t="s">
        <v>91</v>
      </c>
      <c r="E149" s="2" t="s">
        <v>80</v>
      </c>
      <c r="F149" s="27">
        <v>5524.82</v>
      </c>
      <c r="G149" s="30"/>
      <c r="H149" s="31"/>
    </row>
    <row r="150" spans="2:8" hidden="1" x14ac:dyDescent="0.35">
      <c r="B150" s="29">
        <v>119</v>
      </c>
      <c r="C150" s="25" t="s">
        <v>110</v>
      </c>
      <c r="D150" s="25" t="s">
        <v>109</v>
      </c>
      <c r="E150" s="26" t="s">
        <v>80</v>
      </c>
      <c r="F150" s="27">
        <v>5557.29</v>
      </c>
      <c r="G150" s="30"/>
      <c r="H150" s="31"/>
    </row>
    <row r="151" spans="2:8" x14ac:dyDescent="0.35">
      <c r="B151" s="29">
        <v>89</v>
      </c>
      <c r="C151" s="28" t="s">
        <v>194</v>
      </c>
      <c r="D151" s="28" t="s">
        <v>91</v>
      </c>
      <c r="E151" s="2" t="s">
        <v>69</v>
      </c>
      <c r="F151" s="27">
        <v>5602.99</v>
      </c>
      <c r="G151" s="30"/>
      <c r="H151" s="31"/>
    </row>
    <row r="152" spans="2:8" hidden="1" x14ac:dyDescent="0.35">
      <c r="B152" s="29">
        <v>147</v>
      </c>
      <c r="C152" s="25" t="s">
        <v>143</v>
      </c>
      <c r="D152" s="25" t="s">
        <v>82</v>
      </c>
      <c r="E152" s="26" t="s">
        <v>92</v>
      </c>
      <c r="F152" s="27">
        <v>5634.57</v>
      </c>
      <c r="G152" s="30"/>
      <c r="H152" s="31"/>
    </row>
    <row r="153" spans="2:8" hidden="1" x14ac:dyDescent="0.35">
      <c r="B153" s="24">
        <v>47</v>
      </c>
      <c r="C153" s="25" t="s">
        <v>142</v>
      </c>
      <c r="D153" s="25" t="s">
        <v>82</v>
      </c>
      <c r="E153" s="26" t="s">
        <v>92</v>
      </c>
      <c r="F153" s="27">
        <v>5683.58</v>
      </c>
      <c r="G153" s="30"/>
      <c r="H153" s="31"/>
    </row>
    <row r="154" spans="2:8" hidden="1" x14ac:dyDescent="0.35">
      <c r="B154" s="29">
        <v>144</v>
      </c>
      <c r="C154" s="25" t="s">
        <v>140</v>
      </c>
      <c r="D154" s="25" t="s">
        <v>94</v>
      </c>
      <c r="E154" s="26" t="s">
        <v>80</v>
      </c>
      <c r="F154" s="27">
        <v>5687.54</v>
      </c>
      <c r="G154" s="30"/>
      <c r="H154" s="31"/>
    </row>
    <row r="155" spans="2:8" hidden="1" x14ac:dyDescent="0.35">
      <c r="B155" s="29">
        <v>68</v>
      </c>
      <c r="C155" s="28" t="s">
        <v>167</v>
      </c>
      <c r="D155" s="28" t="s">
        <v>168</v>
      </c>
      <c r="E155" s="2" t="s">
        <v>92</v>
      </c>
      <c r="F155" s="27">
        <v>5701.79</v>
      </c>
      <c r="G155" s="30"/>
      <c r="H155" s="31"/>
    </row>
    <row r="156" spans="2:8" hidden="1" x14ac:dyDescent="0.35">
      <c r="B156" s="29">
        <v>105</v>
      </c>
      <c r="C156" s="25" t="s">
        <v>81</v>
      </c>
      <c r="D156" s="25" t="s">
        <v>79</v>
      </c>
      <c r="E156" s="26" t="s">
        <v>80</v>
      </c>
      <c r="F156" s="27">
        <v>5721.15</v>
      </c>
      <c r="G156" s="30"/>
      <c r="H156" s="31"/>
    </row>
    <row r="157" spans="2:8" hidden="1" x14ac:dyDescent="0.35">
      <c r="B157" s="29">
        <v>171</v>
      </c>
      <c r="C157" s="28" t="s">
        <v>174</v>
      </c>
      <c r="D157" s="28" t="s">
        <v>173</v>
      </c>
      <c r="E157" s="2" t="s">
        <v>77</v>
      </c>
      <c r="F157" s="27">
        <v>5826.81</v>
      </c>
      <c r="G157" s="30"/>
      <c r="H157" s="31"/>
    </row>
    <row r="158" spans="2:8" hidden="1" x14ac:dyDescent="0.35">
      <c r="B158" s="29">
        <v>185</v>
      </c>
      <c r="C158" s="28" t="s">
        <v>192</v>
      </c>
      <c r="D158" s="28" t="s">
        <v>148</v>
      </c>
      <c r="E158" s="2" t="s">
        <v>80</v>
      </c>
      <c r="F158" s="27">
        <v>5861.95</v>
      </c>
      <c r="G158" s="30"/>
      <c r="H158" s="31"/>
    </row>
    <row r="159" spans="2:8" hidden="1" x14ac:dyDescent="0.35">
      <c r="B159" s="24">
        <v>4</v>
      </c>
      <c r="C159" s="25" t="s">
        <v>75</v>
      </c>
      <c r="D159" s="25" t="s">
        <v>76</v>
      </c>
      <c r="E159" s="26" t="s">
        <v>77</v>
      </c>
      <c r="F159" s="27">
        <v>6008.15</v>
      </c>
      <c r="G159" s="30"/>
      <c r="H159" s="31"/>
    </row>
    <row r="160" spans="2:8" hidden="1" x14ac:dyDescent="0.35">
      <c r="B160" s="29">
        <v>194</v>
      </c>
      <c r="C160" s="28" t="s">
        <v>203</v>
      </c>
      <c r="D160" s="28" t="s">
        <v>79</v>
      </c>
      <c r="E160" s="2" t="s">
        <v>92</v>
      </c>
      <c r="F160" s="27">
        <v>6014.04</v>
      </c>
      <c r="G160" s="30"/>
      <c r="H160" s="31"/>
    </row>
    <row r="161" spans="2:8" x14ac:dyDescent="0.35">
      <c r="B161" s="24">
        <v>20</v>
      </c>
      <c r="C161" s="25" t="s">
        <v>110</v>
      </c>
      <c r="D161" s="25" t="s">
        <v>111</v>
      </c>
      <c r="E161" s="26" t="s">
        <v>69</v>
      </c>
      <c r="F161" s="27">
        <v>6064.31</v>
      </c>
      <c r="G161" s="30"/>
      <c r="H161" s="31"/>
    </row>
    <row r="162" spans="2:8" hidden="1" x14ac:dyDescent="0.35">
      <c r="B162" s="29">
        <v>123</v>
      </c>
      <c r="C162" s="25" t="s">
        <v>116</v>
      </c>
      <c r="D162" s="25" t="s">
        <v>211</v>
      </c>
      <c r="E162" s="26" t="s">
        <v>95</v>
      </c>
      <c r="F162" s="27">
        <v>6101.33</v>
      </c>
      <c r="G162" s="30"/>
      <c r="H162" s="31"/>
    </row>
    <row r="163" spans="2:8" hidden="1" x14ac:dyDescent="0.35">
      <c r="B163" s="29">
        <v>111</v>
      </c>
      <c r="C163" s="25" t="s">
        <v>96</v>
      </c>
      <c r="D163" s="25" t="s">
        <v>94</v>
      </c>
      <c r="E163" s="26" t="s">
        <v>95</v>
      </c>
      <c r="F163" s="27">
        <v>6115.21</v>
      </c>
      <c r="G163" s="30"/>
      <c r="H163" s="31"/>
    </row>
    <row r="164" spans="2:8" x14ac:dyDescent="0.35">
      <c r="B164" s="29">
        <v>166</v>
      </c>
      <c r="C164" s="28" t="s">
        <v>166</v>
      </c>
      <c r="D164" s="28" t="s">
        <v>114</v>
      </c>
      <c r="E164" s="2" t="s">
        <v>69</v>
      </c>
      <c r="F164" s="27">
        <v>6184.76</v>
      </c>
      <c r="G164" s="30"/>
      <c r="H164" s="31"/>
    </row>
    <row r="165" spans="2:8" x14ac:dyDescent="0.35">
      <c r="B165" s="24">
        <v>8</v>
      </c>
      <c r="C165" s="25" t="s">
        <v>86</v>
      </c>
      <c r="D165" s="25" t="s">
        <v>87</v>
      </c>
      <c r="E165" s="26" t="s">
        <v>69</v>
      </c>
      <c r="F165" s="27">
        <v>6207.19</v>
      </c>
      <c r="G165" s="30"/>
      <c r="H165" s="31"/>
    </row>
    <row r="166" spans="2:8" hidden="1" x14ac:dyDescent="0.35">
      <c r="B166" s="29">
        <v>180</v>
      </c>
      <c r="C166" s="28" t="s">
        <v>186</v>
      </c>
      <c r="D166" s="28" t="s">
        <v>87</v>
      </c>
      <c r="E166" s="2" t="s">
        <v>80</v>
      </c>
      <c r="F166" s="27">
        <v>6223.9</v>
      </c>
      <c r="G166" s="30"/>
      <c r="H166" s="31"/>
    </row>
    <row r="167" spans="2:8" hidden="1" x14ac:dyDescent="0.35">
      <c r="B167" s="29">
        <v>128</v>
      </c>
      <c r="C167" s="25" t="s">
        <v>124</v>
      </c>
      <c r="D167" s="25" t="s">
        <v>99</v>
      </c>
      <c r="E167" s="26" t="s">
        <v>77</v>
      </c>
      <c r="F167" s="27">
        <v>6261.38</v>
      </c>
      <c r="G167" s="30"/>
      <c r="H167" s="31"/>
    </row>
    <row r="168" spans="2:8" hidden="1" x14ac:dyDescent="0.35">
      <c r="B168" s="29">
        <v>96</v>
      </c>
      <c r="C168" s="28" t="s">
        <v>203</v>
      </c>
      <c r="D168" s="28" t="s">
        <v>177</v>
      </c>
      <c r="E168" s="2" t="s">
        <v>80</v>
      </c>
      <c r="F168" s="27">
        <v>6280.06</v>
      </c>
      <c r="G168" s="30"/>
      <c r="H168" s="31"/>
    </row>
    <row r="169" spans="2:8" hidden="1" x14ac:dyDescent="0.35">
      <c r="B169" s="29">
        <v>79</v>
      </c>
      <c r="C169" s="28" t="s">
        <v>181</v>
      </c>
      <c r="D169" s="28" t="s">
        <v>182</v>
      </c>
      <c r="E169" s="2" t="s">
        <v>80</v>
      </c>
      <c r="F169" s="27">
        <v>6328.89</v>
      </c>
      <c r="G169" s="30"/>
      <c r="H169" s="31"/>
    </row>
    <row r="170" spans="2:8" hidden="1" x14ac:dyDescent="0.35">
      <c r="B170" s="29">
        <v>181</v>
      </c>
      <c r="C170" s="28" t="s">
        <v>187</v>
      </c>
      <c r="D170" s="28" t="s">
        <v>121</v>
      </c>
      <c r="E170" s="2" t="s">
        <v>92</v>
      </c>
      <c r="F170" s="27">
        <v>6343.91</v>
      </c>
      <c r="G170" s="30"/>
      <c r="H170" s="31"/>
    </row>
    <row r="171" spans="2:8" x14ac:dyDescent="0.35">
      <c r="B171" s="29">
        <v>175</v>
      </c>
      <c r="C171" s="28" t="s">
        <v>179</v>
      </c>
      <c r="D171" s="28" t="s">
        <v>107</v>
      </c>
      <c r="E171" s="2" t="s">
        <v>69</v>
      </c>
      <c r="F171" s="27">
        <v>6358.85</v>
      </c>
      <c r="G171" s="30"/>
      <c r="H171" s="31"/>
    </row>
    <row r="172" spans="2:8" hidden="1" x14ac:dyDescent="0.35">
      <c r="B172" s="24">
        <v>62</v>
      </c>
      <c r="C172" s="28" t="s">
        <v>160</v>
      </c>
      <c r="D172" s="28" t="s">
        <v>89</v>
      </c>
      <c r="E172" s="2" t="s">
        <v>80</v>
      </c>
      <c r="F172" s="27">
        <v>6406.73</v>
      </c>
      <c r="G172" s="30"/>
      <c r="H172" s="31"/>
    </row>
    <row r="173" spans="2:8" x14ac:dyDescent="0.35">
      <c r="B173" s="24">
        <v>55</v>
      </c>
      <c r="C173" s="28" t="s">
        <v>149</v>
      </c>
      <c r="D173" s="28" t="s">
        <v>150</v>
      </c>
      <c r="E173" s="2" t="s">
        <v>69</v>
      </c>
      <c r="F173" s="27">
        <v>6438.66</v>
      </c>
      <c r="G173" s="30"/>
      <c r="H173" s="31"/>
    </row>
    <row r="174" spans="2:8" hidden="1" x14ac:dyDescent="0.35">
      <c r="B174" s="29">
        <v>141</v>
      </c>
      <c r="C174" s="25" t="s">
        <v>137</v>
      </c>
      <c r="D174" s="25" t="s">
        <v>87</v>
      </c>
      <c r="E174" s="26" t="s">
        <v>80</v>
      </c>
      <c r="F174" s="27">
        <v>6594.51</v>
      </c>
      <c r="G174" s="30"/>
      <c r="H174" s="31"/>
    </row>
    <row r="175" spans="2:8" x14ac:dyDescent="0.35">
      <c r="B175" s="29">
        <v>143</v>
      </c>
      <c r="C175" s="25" t="s">
        <v>139</v>
      </c>
      <c r="D175" s="25" t="s">
        <v>91</v>
      </c>
      <c r="E175" s="26" t="s">
        <v>69</v>
      </c>
      <c r="F175" s="27">
        <v>6751.53</v>
      </c>
      <c r="G175" s="30"/>
      <c r="H175" s="31"/>
    </row>
    <row r="176" spans="2:8" hidden="1" x14ac:dyDescent="0.35">
      <c r="B176" s="29">
        <v>95</v>
      </c>
      <c r="C176" s="28" t="s">
        <v>202</v>
      </c>
      <c r="D176" s="28" t="s">
        <v>79</v>
      </c>
      <c r="E176" s="2" t="s">
        <v>92</v>
      </c>
      <c r="F176" s="27">
        <v>6793.05</v>
      </c>
      <c r="G176" s="30"/>
      <c r="H176" s="31"/>
    </row>
    <row r="177" spans="2:8" hidden="1" x14ac:dyDescent="0.35">
      <c r="B177" s="24">
        <v>9</v>
      </c>
      <c r="C177" s="25" t="s">
        <v>88</v>
      </c>
      <c r="D177" s="25" t="s">
        <v>89</v>
      </c>
      <c r="E177" s="26" t="s">
        <v>77</v>
      </c>
      <c r="F177" s="27">
        <v>6967.2</v>
      </c>
      <c r="G177" s="30"/>
      <c r="H177" s="31"/>
    </row>
    <row r="178" spans="2:8" hidden="1" x14ac:dyDescent="0.35">
      <c r="B178" s="29">
        <v>69</v>
      </c>
      <c r="C178" s="28" t="s">
        <v>169</v>
      </c>
      <c r="D178" s="28" t="s">
        <v>117</v>
      </c>
      <c r="E178" s="2" t="s">
        <v>95</v>
      </c>
      <c r="F178" s="27">
        <v>6979.8</v>
      </c>
      <c r="G178" s="30"/>
      <c r="H178" s="31"/>
    </row>
    <row r="179" spans="2:8" hidden="1" x14ac:dyDescent="0.35">
      <c r="B179" s="24">
        <v>32</v>
      </c>
      <c r="C179" s="25" t="s">
        <v>127</v>
      </c>
      <c r="D179" s="25" t="s">
        <v>119</v>
      </c>
      <c r="E179" s="26" t="s">
        <v>95</v>
      </c>
      <c r="F179" s="27">
        <v>6997.43</v>
      </c>
      <c r="G179" s="30"/>
      <c r="H179" s="31"/>
    </row>
    <row r="180" spans="2:8" hidden="1" x14ac:dyDescent="0.35">
      <c r="B180" s="24">
        <v>31</v>
      </c>
      <c r="C180" s="25" t="s">
        <v>126</v>
      </c>
      <c r="D180" s="25" t="s">
        <v>117</v>
      </c>
      <c r="E180" s="26" t="s">
        <v>77</v>
      </c>
      <c r="F180" s="27">
        <v>7046.42</v>
      </c>
      <c r="G180" s="30"/>
      <c r="H180" s="31"/>
    </row>
    <row r="181" spans="2:8" x14ac:dyDescent="0.35">
      <c r="B181" s="29">
        <v>155</v>
      </c>
      <c r="C181" s="28" t="s">
        <v>218</v>
      </c>
      <c r="D181" s="28" t="s">
        <v>150</v>
      </c>
      <c r="E181" s="2" t="s">
        <v>69</v>
      </c>
      <c r="F181" s="27">
        <v>7054.65</v>
      </c>
      <c r="G181" s="30"/>
      <c r="H181" s="31"/>
    </row>
    <row r="182" spans="2:8" hidden="1" x14ac:dyDescent="0.35">
      <c r="B182" s="29">
        <v>176</v>
      </c>
      <c r="C182" s="28" t="s">
        <v>180</v>
      </c>
      <c r="D182" s="28" t="s">
        <v>177</v>
      </c>
      <c r="E182" s="2" t="s">
        <v>77</v>
      </c>
      <c r="F182" s="27">
        <v>7060.86</v>
      </c>
      <c r="G182" s="30"/>
      <c r="H182" s="31"/>
    </row>
    <row r="183" spans="2:8" hidden="1" x14ac:dyDescent="0.35">
      <c r="B183" s="29">
        <v>192</v>
      </c>
      <c r="C183" s="28" t="s">
        <v>201</v>
      </c>
      <c r="D183" s="28" t="s">
        <v>200</v>
      </c>
      <c r="E183" s="2" t="s">
        <v>95</v>
      </c>
      <c r="F183" s="27">
        <v>7066.02</v>
      </c>
      <c r="G183" s="30"/>
      <c r="H183" s="31"/>
    </row>
    <row r="184" spans="2:8" hidden="1" x14ac:dyDescent="0.35">
      <c r="B184" s="24">
        <v>56</v>
      </c>
      <c r="C184" s="28" t="s">
        <v>151</v>
      </c>
      <c r="D184" s="28" t="s">
        <v>91</v>
      </c>
      <c r="E184" s="2" t="s">
        <v>92</v>
      </c>
      <c r="F184" s="27">
        <v>7095.67</v>
      </c>
      <c r="G184" s="30"/>
      <c r="H184" s="31"/>
    </row>
    <row r="185" spans="2:8" hidden="1" x14ac:dyDescent="0.35">
      <c r="B185" s="29">
        <v>193</v>
      </c>
      <c r="C185" s="28" t="s">
        <v>202</v>
      </c>
      <c r="D185" s="28" t="s">
        <v>148</v>
      </c>
      <c r="E185" s="2" t="s">
        <v>80</v>
      </c>
      <c r="F185" s="27">
        <v>7174.03</v>
      </c>
      <c r="G185" s="30"/>
      <c r="H185" s="31"/>
    </row>
    <row r="186" spans="2:8" hidden="1" x14ac:dyDescent="0.35">
      <c r="B186" s="24">
        <v>48</v>
      </c>
      <c r="C186" s="25" t="s">
        <v>143</v>
      </c>
      <c r="D186" s="25" t="s">
        <v>102</v>
      </c>
      <c r="E186" s="26" t="s">
        <v>80</v>
      </c>
      <c r="F186" s="27">
        <v>7180.59</v>
      </c>
      <c r="G186" s="30"/>
      <c r="H186" s="31"/>
    </row>
    <row r="187" spans="2:8" hidden="1" x14ac:dyDescent="0.35">
      <c r="B187" s="29">
        <v>86</v>
      </c>
      <c r="C187" s="28" t="s">
        <v>191</v>
      </c>
      <c r="D187" s="28" t="s">
        <v>148</v>
      </c>
      <c r="E187" s="2" t="s">
        <v>80</v>
      </c>
      <c r="F187" s="27">
        <v>7219.96</v>
      </c>
      <c r="G187" s="30"/>
      <c r="H187" s="31"/>
    </row>
    <row r="188" spans="2:8" hidden="1" x14ac:dyDescent="0.35">
      <c r="B188" s="24">
        <v>7</v>
      </c>
      <c r="C188" s="25" t="s">
        <v>83</v>
      </c>
      <c r="D188" s="25" t="s">
        <v>84</v>
      </c>
      <c r="E188" s="26" t="s">
        <v>77</v>
      </c>
      <c r="F188" s="27">
        <v>7247.18</v>
      </c>
      <c r="G188" s="30"/>
      <c r="H188" s="31"/>
    </row>
    <row r="189" spans="2:8" hidden="1" x14ac:dyDescent="0.35">
      <c r="B189" s="24">
        <v>51</v>
      </c>
      <c r="C189" s="25" t="s">
        <v>145</v>
      </c>
      <c r="D189" s="25" t="s">
        <v>107</v>
      </c>
      <c r="E189" s="26" t="s">
        <v>77</v>
      </c>
      <c r="F189" s="27">
        <v>7343.62</v>
      </c>
      <c r="G189" s="30"/>
      <c r="H189" s="31"/>
    </row>
    <row r="190" spans="2:8" hidden="1" x14ac:dyDescent="0.35">
      <c r="B190" s="29">
        <v>182</v>
      </c>
      <c r="C190" s="28" t="s">
        <v>189</v>
      </c>
      <c r="D190" s="28" t="s">
        <v>188</v>
      </c>
      <c r="E190" s="2" t="s">
        <v>80</v>
      </c>
      <c r="F190" s="27">
        <v>7388.92</v>
      </c>
      <c r="G190" s="30"/>
      <c r="H190" s="31"/>
    </row>
    <row r="191" spans="2:8" hidden="1" x14ac:dyDescent="0.35">
      <c r="B191" s="29">
        <v>93</v>
      </c>
      <c r="C191" s="28" t="s">
        <v>199</v>
      </c>
      <c r="D191" s="28" t="s">
        <v>200</v>
      </c>
      <c r="E191" s="2" t="s">
        <v>95</v>
      </c>
      <c r="F191" s="27">
        <v>7416.03</v>
      </c>
      <c r="G191" s="30"/>
      <c r="H191" s="31"/>
    </row>
    <row r="192" spans="2:8" hidden="1" x14ac:dyDescent="0.35">
      <c r="B192" s="29">
        <v>114</v>
      </c>
      <c r="C192" s="25" t="s">
        <v>101</v>
      </c>
      <c r="D192" s="25" t="s">
        <v>82</v>
      </c>
      <c r="E192" s="26" t="s">
        <v>80</v>
      </c>
      <c r="F192" s="27">
        <v>7501.24</v>
      </c>
      <c r="G192" s="30"/>
      <c r="H192" s="31"/>
    </row>
    <row r="193" spans="2:8" hidden="1" x14ac:dyDescent="0.35">
      <c r="B193" s="29">
        <v>75</v>
      </c>
      <c r="C193" s="28" t="s">
        <v>176</v>
      </c>
      <c r="D193" s="28" t="s">
        <v>177</v>
      </c>
      <c r="E193" s="2" t="s">
        <v>95</v>
      </c>
      <c r="F193" s="27">
        <v>7573.85</v>
      </c>
      <c r="G193" s="30"/>
      <c r="H193" s="31"/>
    </row>
    <row r="194" spans="2:8" x14ac:dyDescent="0.35">
      <c r="B194" s="29">
        <v>160</v>
      </c>
      <c r="C194" s="28" t="s">
        <v>159</v>
      </c>
      <c r="D194" s="28" t="s">
        <v>158</v>
      </c>
      <c r="E194" s="2" t="s">
        <v>69</v>
      </c>
      <c r="F194" s="27">
        <v>7617.7</v>
      </c>
      <c r="G194" s="30"/>
      <c r="H194" s="31"/>
    </row>
    <row r="195" spans="2:8" x14ac:dyDescent="0.35">
      <c r="B195" s="24">
        <v>60</v>
      </c>
      <c r="C195" s="28" t="s">
        <v>157</v>
      </c>
      <c r="D195" s="28" t="s">
        <v>158</v>
      </c>
      <c r="E195" s="2" t="s">
        <v>69</v>
      </c>
      <c r="F195" s="27">
        <v>7620.71</v>
      </c>
      <c r="G195" s="30"/>
      <c r="H195" s="31"/>
    </row>
    <row r="196" spans="2:8" hidden="1" x14ac:dyDescent="0.35">
      <c r="B196" s="24">
        <v>38</v>
      </c>
      <c r="C196" s="25" t="s">
        <v>133</v>
      </c>
      <c r="D196" s="25" t="s">
        <v>79</v>
      </c>
      <c r="E196" s="26" t="s">
        <v>95</v>
      </c>
      <c r="F196" s="27">
        <v>7676.49</v>
      </c>
      <c r="G196" s="30"/>
      <c r="H196" s="31"/>
    </row>
    <row r="197" spans="2:8" x14ac:dyDescent="0.35">
      <c r="B197" s="29">
        <v>76</v>
      </c>
      <c r="C197" s="28" t="s">
        <v>178</v>
      </c>
      <c r="D197" s="28" t="s">
        <v>107</v>
      </c>
      <c r="E197" s="2" t="s">
        <v>69</v>
      </c>
      <c r="F197" s="27">
        <v>7722.86</v>
      </c>
      <c r="G197" s="30"/>
      <c r="H197" s="31"/>
    </row>
    <row r="198" spans="2:8" hidden="1" x14ac:dyDescent="0.35">
      <c r="B198" s="24">
        <v>59</v>
      </c>
      <c r="C198" s="28" t="s">
        <v>155</v>
      </c>
      <c r="D198" s="28" t="s">
        <v>156</v>
      </c>
      <c r="E198" s="2" t="s">
        <v>77</v>
      </c>
      <c r="F198" s="27">
        <v>7797.7</v>
      </c>
      <c r="G198" s="30"/>
      <c r="H198" s="31"/>
    </row>
    <row r="199" spans="2:8" hidden="1" x14ac:dyDescent="0.35">
      <c r="B199" s="29">
        <v>78</v>
      </c>
      <c r="C199" s="28" t="s">
        <v>180</v>
      </c>
      <c r="D199" s="28" t="s">
        <v>84</v>
      </c>
      <c r="E199" s="2" t="s">
        <v>95</v>
      </c>
      <c r="F199" s="27">
        <v>7809.88</v>
      </c>
      <c r="G199" s="30"/>
      <c r="H199" s="31"/>
    </row>
    <row r="200" spans="2:8" hidden="1" x14ac:dyDescent="0.35">
      <c r="B200" s="29">
        <v>191</v>
      </c>
      <c r="C200" s="28" t="s">
        <v>199</v>
      </c>
      <c r="D200" s="28" t="s">
        <v>117</v>
      </c>
      <c r="E200" s="2" t="s">
        <v>77</v>
      </c>
      <c r="F200" s="27">
        <v>7819.01</v>
      </c>
      <c r="G200" s="30"/>
      <c r="H200" s="31"/>
    </row>
    <row r="201" spans="2:8" hidden="1" x14ac:dyDescent="0.35">
      <c r="B201" s="24">
        <v>52</v>
      </c>
      <c r="C201" s="25" t="s">
        <v>108</v>
      </c>
      <c r="D201" s="25" t="s">
        <v>91</v>
      </c>
      <c r="E201" s="26" t="s">
        <v>77</v>
      </c>
      <c r="F201" s="27">
        <v>7826.63</v>
      </c>
      <c r="G201" s="30"/>
      <c r="H201" s="31"/>
    </row>
    <row r="202" spans="2:8" hidden="1" x14ac:dyDescent="0.35">
      <c r="B202" s="29">
        <v>110</v>
      </c>
      <c r="C202" s="25" t="s">
        <v>93</v>
      </c>
      <c r="D202" s="25" t="s">
        <v>91</v>
      </c>
      <c r="E202" s="26" t="s">
        <v>92</v>
      </c>
      <c r="F202" s="27">
        <v>7833.2</v>
      </c>
      <c r="G202" s="30"/>
      <c r="H202" s="31"/>
    </row>
    <row r="203" spans="2:8" hidden="1" x14ac:dyDescent="0.35">
      <c r="B203" s="24">
        <v>22</v>
      </c>
      <c r="C203" s="25" t="s">
        <v>113</v>
      </c>
      <c r="D203" s="25" t="s">
        <v>114</v>
      </c>
      <c r="E203" s="26" t="s">
        <v>80</v>
      </c>
      <c r="F203" s="27">
        <v>7955.33</v>
      </c>
      <c r="G203" s="30"/>
      <c r="H203" s="31"/>
    </row>
    <row r="204" spans="2:8" hidden="1" x14ac:dyDescent="0.35">
      <c r="B204" s="24">
        <v>6</v>
      </c>
      <c r="C204" s="25" t="s">
        <v>81</v>
      </c>
      <c r="D204" s="25" t="s">
        <v>82</v>
      </c>
      <c r="E204" s="26" t="s">
        <v>80</v>
      </c>
      <c r="F204" s="27">
        <v>7970.17</v>
      </c>
      <c r="G204" s="30"/>
      <c r="H204" s="31"/>
    </row>
    <row r="205" spans="2:8" hidden="1" x14ac:dyDescent="0.35">
      <c r="B205" s="29">
        <v>125</v>
      </c>
      <c r="C205" s="25" t="s">
        <v>213</v>
      </c>
      <c r="D205" s="25" t="s">
        <v>119</v>
      </c>
      <c r="E205" s="26" t="s">
        <v>80</v>
      </c>
      <c r="F205" s="27">
        <v>8077.35</v>
      </c>
      <c r="G205" s="30"/>
      <c r="H205" s="31"/>
    </row>
    <row r="206" spans="2:8" hidden="1" x14ac:dyDescent="0.35">
      <c r="B206" s="24">
        <v>21</v>
      </c>
      <c r="C206" s="25" t="s">
        <v>112</v>
      </c>
      <c r="D206" s="25" t="s">
        <v>99</v>
      </c>
      <c r="E206" s="26" t="s">
        <v>77</v>
      </c>
      <c r="F206" s="27">
        <v>8237.32</v>
      </c>
      <c r="G206" s="30"/>
      <c r="H206" s="31"/>
    </row>
    <row r="207" spans="2:8" hidden="1" x14ac:dyDescent="0.35">
      <c r="B207" s="29">
        <v>179</v>
      </c>
      <c r="C207" s="28" t="s">
        <v>220</v>
      </c>
      <c r="D207" s="28" t="s">
        <v>184</v>
      </c>
      <c r="E207" s="2" t="s">
        <v>92</v>
      </c>
      <c r="F207" s="27">
        <v>8278.89</v>
      </c>
      <c r="G207" s="30"/>
      <c r="H207" s="31"/>
    </row>
    <row r="208" spans="2:8" hidden="1" x14ac:dyDescent="0.35">
      <c r="B208" s="29">
        <v>115</v>
      </c>
      <c r="C208" s="25" t="s">
        <v>103</v>
      </c>
      <c r="D208" s="25" t="s">
        <v>102</v>
      </c>
      <c r="E208" s="26" t="s">
        <v>80</v>
      </c>
      <c r="F208" s="27">
        <v>8338.25</v>
      </c>
      <c r="G208" s="30"/>
      <c r="H208" s="31"/>
    </row>
    <row r="209" spans="2:8" hidden="1" x14ac:dyDescent="0.35">
      <c r="B209" s="24">
        <v>19</v>
      </c>
      <c r="C209" s="25" t="s">
        <v>108</v>
      </c>
      <c r="D209" s="25" t="s">
        <v>109</v>
      </c>
      <c r="E209" s="26" t="s">
        <v>80</v>
      </c>
      <c r="F209" s="27">
        <v>8340.2999999999993</v>
      </c>
      <c r="G209" s="30"/>
      <c r="H209" s="31"/>
    </row>
    <row r="210" spans="2:8" hidden="1" x14ac:dyDescent="0.35">
      <c r="B210" s="29">
        <v>148</v>
      </c>
      <c r="C210" s="25" t="s">
        <v>144</v>
      </c>
      <c r="D210" s="25" t="s">
        <v>102</v>
      </c>
      <c r="E210" s="26" t="s">
        <v>80</v>
      </c>
      <c r="F210" s="27">
        <v>8427.58</v>
      </c>
      <c r="G210" s="30"/>
      <c r="H210" s="31"/>
    </row>
    <row r="211" spans="2:8" hidden="1" x14ac:dyDescent="0.35">
      <c r="B211" s="29">
        <v>109</v>
      </c>
      <c r="C211" s="25" t="s">
        <v>90</v>
      </c>
      <c r="D211" s="25" t="s">
        <v>89</v>
      </c>
      <c r="E211" s="26" t="s">
        <v>77</v>
      </c>
      <c r="F211" s="27">
        <v>8508.19</v>
      </c>
      <c r="G211" s="30"/>
      <c r="H211" s="31"/>
    </row>
    <row r="212" spans="2:8" x14ac:dyDescent="0.35">
      <c r="B212" s="29">
        <v>188</v>
      </c>
      <c r="C212" s="28" t="s">
        <v>195</v>
      </c>
      <c r="D212" s="28" t="s">
        <v>91</v>
      </c>
      <c r="E212" s="2" t="s">
        <v>69</v>
      </c>
      <c r="F212" s="27">
        <v>8518.98</v>
      </c>
      <c r="G212" s="30"/>
      <c r="H212" s="31"/>
    </row>
  </sheetData>
  <autoFilter ref="B11:F212" xr:uid="{E22207FF-473E-4C0E-98F1-216E38D520A5}">
    <filterColumn colId="3">
      <filters>
        <filter val="w1"/>
      </filters>
    </filterColumn>
    <sortState xmlns:xlrd2="http://schemas.microsoft.com/office/spreadsheetml/2017/richdata2" ref="B12:F212">
      <sortCondition ref="F11"/>
    </sortState>
  </autoFilter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7E40-077D-4A4B-917A-5F65EC55E8AF}">
  <sheetPr>
    <tabColor theme="7" tint="0.59999389629810485"/>
  </sheetPr>
  <dimension ref="B2:H111"/>
  <sheetViews>
    <sheetView showGridLines="0" zoomScale="125" workbookViewId="0">
      <selection activeCell="G11" sqref="G11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</cols>
  <sheetData>
    <row r="2" spans="2:8" x14ac:dyDescent="0.35">
      <c r="B2" s="13" t="s">
        <v>578</v>
      </c>
      <c r="C2" s="14"/>
      <c r="D2" s="14"/>
      <c r="E2" s="14"/>
      <c r="F2" s="14"/>
      <c r="G2" s="14"/>
      <c r="H2" s="15"/>
    </row>
    <row r="3" spans="2:8" x14ac:dyDescent="0.35">
      <c r="B3" s="16" t="s">
        <v>579</v>
      </c>
      <c r="H3" s="17"/>
    </row>
    <row r="4" spans="2:8" x14ac:dyDescent="0.35">
      <c r="B4" s="34" t="s">
        <v>580</v>
      </c>
      <c r="H4" s="17"/>
    </row>
    <row r="5" spans="2:8" x14ac:dyDescent="0.35">
      <c r="B5" s="34"/>
      <c r="H5" s="17"/>
    </row>
    <row r="6" spans="2:8" x14ac:dyDescent="0.35">
      <c r="B6" s="34"/>
      <c r="H6" s="17"/>
    </row>
    <row r="7" spans="2:8" x14ac:dyDescent="0.35">
      <c r="B7" s="18"/>
      <c r="C7" s="19"/>
      <c r="D7" s="19"/>
      <c r="E7" s="19"/>
      <c r="F7" s="19"/>
      <c r="G7" s="19"/>
      <c r="H7" s="20"/>
    </row>
    <row r="10" spans="2:8" x14ac:dyDescent="0.35">
      <c r="F10" s="91"/>
    </row>
    <row r="11" spans="2:8" ht="26" x14ac:dyDescent="0.35">
      <c r="B11" s="8" t="s">
        <v>63</v>
      </c>
      <c r="C11" s="8" t="s">
        <v>64</v>
      </c>
      <c r="D11" s="8" t="s">
        <v>65</v>
      </c>
      <c r="E11" s="8" t="s">
        <v>576</v>
      </c>
      <c r="F11" s="8" t="s">
        <v>577</v>
      </c>
      <c r="G11" s="91"/>
    </row>
    <row r="12" spans="2:8" x14ac:dyDescent="0.35">
      <c r="B12" s="24">
        <v>1</v>
      </c>
      <c r="C12" s="26" t="s">
        <v>450</v>
      </c>
      <c r="D12" s="26" t="s">
        <v>451</v>
      </c>
      <c r="E12" s="39">
        <v>40726</v>
      </c>
      <c r="F12" s="40" t="str">
        <f ca="1">DATEDIF(E12,TODAY(),"y")&amp;" lat i "&amp;DATEDIF(E12,TODAY(),"ym")&amp; " miesięcy"</f>
        <v>14 lat i 8 miesięcy</v>
      </c>
      <c r="G12" s="30"/>
      <c r="H12" s="31"/>
    </row>
    <row r="13" spans="2:8" x14ac:dyDescent="0.35">
      <c r="B13" s="24">
        <v>2</v>
      </c>
      <c r="C13" s="26" t="s">
        <v>94</v>
      </c>
      <c r="D13" s="26" t="s">
        <v>452</v>
      </c>
      <c r="E13" s="39">
        <v>40569</v>
      </c>
      <c r="F13" s="40" t="str">
        <f ca="1">DATEDIF(E13,TODAY(),"y")&amp;" lat i "&amp;DATEDIF(E13,TODAY(),"ym")&amp; " miesięcy"</f>
        <v>15 lat i 1 miesięcy</v>
      </c>
      <c r="G13" s="30"/>
      <c r="H13" s="31"/>
    </row>
    <row r="14" spans="2:8" x14ac:dyDescent="0.35">
      <c r="B14" s="24">
        <v>3</v>
      </c>
      <c r="C14" s="26" t="s">
        <v>208</v>
      </c>
      <c r="D14" s="26" t="s">
        <v>453</v>
      </c>
      <c r="E14" s="39">
        <v>41074</v>
      </c>
      <c r="F14" s="40" t="str">
        <f t="shared" ref="F14:F76" ca="1" si="0">DATEDIF(E14,TODAY(),"y")&amp;" lat i "&amp;DATEDIF(E14,TODAY(),"ym")&amp; " miesięcy"</f>
        <v>13 lat i 8 miesięcy</v>
      </c>
      <c r="G14" s="30"/>
      <c r="H14" s="31"/>
    </row>
    <row r="15" spans="2:8" x14ac:dyDescent="0.35">
      <c r="B15" s="24">
        <v>4</v>
      </c>
      <c r="C15" s="26" t="s">
        <v>168</v>
      </c>
      <c r="D15" s="26" t="s">
        <v>454</v>
      </c>
      <c r="E15" s="39">
        <v>40898</v>
      </c>
      <c r="F15" s="40" t="str">
        <f t="shared" ca="1" si="0"/>
        <v>14 lat i 2 miesięcy</v>
      </c>
      <c r="G15" s="30"/>
      <c r="H15" s="31"/>
    </row>
    <row r="16" spans="2:8" x14ac:dyDescent="0.35">
      <c r="B16" s="24">
        <v>5</v>
      </c>
      <c r="C16" s="26" t="s">
        <v>72</v>
      </c>
      <c r="D16" s="26" t="s">
        <v>455</v>
      </c>
      <c r="E16" s="39">
        <v>40459</v>
      </c>
      <c r="F16" s="40" t="str">
        <f t="shared" ca="1" si="0"/>
        <v>15 lat i 4 miesięcy</v>
      </c>
      <c r="G16" s="30"/>
      <c r="H16" s="31"/>
    </row>
    <row r="17" spans="2:8" x14ac:dyDescent="0.35">
      <c r="B17" s="24">
        <v>6</v>
      </c>
      <c r="C17" s="26" t="s">
        <v>456</v>
      </c>
      <c r="D17" s="26" t="s">
        <v>457</v>
      </c>
      <c r="E17" s="39">
        <v>41038</v>
      </c>
      <c r="F17" s="40" t="str">
        <f t="shared" ca="1" si="0"/>
        <v>13 lat i 9 miesięcy</v>
      </c>
      <c r="G17" s="30"/>
      <c r="H17" s="31"/>
    </row>
    <row r="18" spans="2:8" x14ac:dyDescent="0.35">
      <c r="B18" s="24">
        <v>7</v>
      </c>
      <c r="C18" s="26" t="s">
        <v>158</v>
      </c>
      <c r="D18" s="26" t="s">
        <v>458</v>
      </c>
      <c r="E18" s="39">
        <v>40932</v>
      </c>
      <c r="F18" s="40" t="str">
        <f t="shared" ca="1" si="0"/>
        <v>14 lat i 1 miesięcy</v>
      </c>
      <c r="G18" s="30"/>
      <c r="H18" s="31"/>
    </row>
    <row r="19" spans="2:8" x14ac:dyDescent="0.35">
      <c r="B19" s="24">
        <v>8</v>
      </c>
      <c r="C19" s="26" t="s">
        <v>111</v>
      </c>
      <c r="D19" s="26" t="s">
        <v>459</v>
      </c>
      <c r="E19" s="39">
        <v>40786</v>
      </c>
      <c r="F19" s="40" t="str">
        <f t="shared" ca="1" si="0"/>
        <v>14 lat i 6 miesięcy</v>
      </c>
      <c r="G19" s="30"/>
      <c r="H19" s="31"/>
    </row>
    <row r="20" spans="2:8" x14ac:dyDescent="0.35">
      <c r="B20" s="24">
        <v>9</v>
      </c>
      <c r="C20" s="26" t="s">
        <v>460</v>
      </c>
      <c r="D20" s="26" t="s">
        <v>461</v>
      </c>
      <c r="E20" s="39">
        <v>40760</v>
      </c>
      <c r="F20" s="40" t="str">
        <f t="shared" ca="1" si="0"/>
        <v>14 lat i 6 miesięcy</v>
      </c>
      <c r="G20" s="30"/>
      <c r="H20" s="31"/>
    </row>
    <row r="21" spans="2:8" x14ac:dyDescent="0.35">
      <c r="B21" s="24">
        <v>10</v>
      </c>
      <c r="C21" s="26" t="s">
        <v>462</v>
      </c>
      <c r="D21" s="26" t="s">
        <v>463</v>
      </c>
      <c r="E21" s="39">
        <v>41003</v>
      </c>
      <c r="F21" s="40" t="str">
        <f t="shared" ca="1" si="0"/>
        <v>13 lat i 10 miesięcy</v>
      </c>
      <c r="G21" s="30"/>
      <c r="H21" s="31"/>
    </row>
    <row r="22" spans="2:8" x14ac:dyDescent="0.35">
      <c r="B22" s="24">
        <v>11</v>
      </c>
      <c r="C22" s="26" t="s">
        <v>84</v>
      </c>
      <c r="D22" s="26" t="s">
        <v>464</v>
      </c>
      <c r="E22" s="39">
        <v>40735</v>
      </c>
      <c r="F22" s="40" t="str">
        <f t="shared" ca="1" si="0"/>
        <v>14 lat i 7 miesięcy</v>
      </c>
      <c r="G22" s="30"/>
      <c r="H22" s="31"/>
    </row>
    <row r="23" spans="2:8" x14ac:dyDescent="0.35">
      <c r="B23" s="24">
        <v>12</v>
      </c>
      <c r="C23" s="26" t="s">
        <v>150</v>
      </c>
      <c r="D23" s="26" t="s">
        <v>465</v>
      </c>
      <c r="E23" s="39">
        <v>40530</v>
      </c>
      <c r="F23" s="40" t="str">
        <f t="shared" ca="1" si="0"/>
        <v>15 lat i 2 miesięcy</v>
      </c>
      <c r="G23" s="30"/>
      <c r="H23" s="31"/>
    </row>
    <row r="24" spans="2:8" x14ac:dyDescent="0.35">
      <c r="B24" s="24">
        <v>13</v>
      </c>
      <c r="C24" s="26" t="s">
        <v>466</v>
      </c>
      <c r="D24" s="26" t="s">
        <v>467</v>
      </c>
      <c r="E24" s="39">
        <v>40531</v>
      </c>
      <c r="F24" s="40" t="str">
        <f t="shared" ca="1" si="0"/>
        <v>15 lat i 2 miesięcy</v>
      </c>
      <c r="G24" s="30"/>
      <c r="H24" s="31"/>
    </row>
    <row r="25" spans="2:8" x14ac:dyDescent="0.35">
      <c r="B25" s="24">
        <v>14</v>
      </c>
      <c r="C25" s="26" t="s">
        <v>468</v>
      </c>
      <c r="D25" s="26" t="s">
        <v>469</v>
      </c>
      <c r="E25" s="39">
        <v>40606</v>
      </c>
      <c r="F25" s="40" t="str">
        <f t="shared" ca="1" si="0"/>
        <v>14 lat i 11 miesięcy</v>
      </c>
      <c r="G25" s="30"/>
      <c r="H25" s="31"/>
    </row>
    <row r="26" spans="2:8" x14ac:dyDescent="0.35">
      <c r="B26" s="24">
        <v>15</v>
      </c>
      <c r="C26" s="26" t="s">
        <v>470</v>
      </c>
      <c r="D26" s="26" t="s">
        <v>471</v>
      </c>
      <c r="E26" s="39">
        <v>40637</v>
      </c>
      <c r="F26" s="40" t="str">
        <f t="shared" ca="1" si="0"/>
        <v>14 lat i 10 miesięcy</v>
      </c>
      <c r="G26" s="30"/>
      <c r="H26" s="31"/>
    </row>
    <row r="27" spans="2:8" x14ac:dyDescent="0.35">
      <c r="B27" s="24">
        <v>16</v>
      </c>
      <c r="C27" s="26" t="s">
        <v>472</v>
      </c>
      <c r="D27" s="26" t="s">
        <v>473</v>
      </c>
      <c r="E27" s="39">
        <v>41075</v>
      </c>
      <c r="F27" s="40" t="str">
        <f t="shared" ca="1" si="0"/>
        <v>13 lat i 8 miesięcy</v>
      </c>
      <c r="G27" s="30"/>
      <c r="H27" s="31"/>
    </row>
    <row r="28" spans="2:8" x14ac:dyDescent="0.35">
      <c r="B28" s="24">
        <v>17</v>
      </c>
      <c r="C28" s="26" t="s">
        <v>474</v>
      </c>
      <c r="D28" s="26" t="s">
        <v>475</v>
      </c>
      <c r="E28" s="39">
        <v>40491</v>
      </c>
      <c r="F28" s="40" t="str">
        <f t="shared" ca="1" si="0"/>
        <v>15 lat i 3 miesięcy</v>
      </c>
      <c r="G28" s="30"/>
      <c r="H28" s="31"/>
    </row>
    <row r="29" spans="2:8" x14ac:dyDescent="0.35">
      <c r="B29" s="24">
        <v>18</v>
      </c>
      <c r="C29" s="26" t="s">
        <v>476</v>
      </c>
      <c r="D29" s="26" t="s">
        <v>477</v>
      </c>
      <c r="E29" s="39">
        <v>41078</v>
      </c>
      <c r="F29" s="40" t="str">
        <f t="shared" ca="1" si="0"/>
        <v>13 lat i 8 miesięcy</v>
      </c>
      <c r="G29" s="30"/>
      <c r="H29" s="31"/>
    </row>
    <row r="30" spans="2:8" x14ac:dyDescent="0.35">
      <c r="B30" s="24">
        <v>19</v>
      </c>
      <c r="C30" s="26" t="s">
        <v>111</v>
      </c>
      <c r="D30" s="26" t="s">
        <v>478</v>
      </c>
      <c r="E30" s="39">
        <v>40516</v>
      </c>
      <c r="F30" s="40" t="str">
        <f t="shared" ca="1" si="0"/>
        <v>15 lat i 2 miesięcy</v>
      </c>
      <c r="G30" s="30"/>
      <c r="H30" s="31"/>
    </row>
    <row r="31" spans="2:8" x14ac:dyDescent="0.35">
      <c r="B31" s="24">
        <v>20</v>
      </c>
      <c r="C31" s="26" t="s">
        <v>109</v>
      </c>
      <c r="D31" s="26" t="s">
        <v>479</v>
      </c>
      <c r="E31" s="39">
        <v>40629</v>
      </c>
      <c r="F31" s="40" t="str">
        <f t="shared" ca="1" si="0"/>
        <v>14 lat i 11 miesięcy</v>
      </c>
      <c r="G31" s="30"/>
      <c r="H31" s="31"/>
    </row>
    <row r="32" spans="2:8" x14ac:dyDescent="0.35">
      <c r="B32" s="24">
        <v>21</v>
      </c>
      <c r="C32" s="26" t="s">
        <v>480</v>
      </c>
      <c r="D32" s="26" t="s">
        <v>481</v>
      </c>
      <c r="E32" s="39">
        <v>40548</v>
      </c>
      <c r="F32" s="40" t="str">
        <f t="shared" ca="1" si="0"/>
        <v>15 lat i 1 miesięcy</v>
      </c>
      <c r="G32" s="30"/>
      <c r="H32" s="31"/>
    </row>
    <row r="33" spans="2:8" x14ac:dyDescent="0.35">
      <c r="B33" s="24">
        <v>22</v>
      </c>
      <c r="C33" s="26" t="s">
        <v>476</v>
      </c>
      <c r="D33" s="26" t="s">
        <v>482</v>
      </c>
      <c r="E33" s="39">
        <v>40565</v>
      </c>
      <c r="F33" s="40" t="str">
        <f t="shared" ca="1" si="0"/>
        <v>15 lat i 1 miesięcy</v>
      </c>
      <c r="G33" s="30"/>
      <c r="H33" s="31"/>
    </row>
    <row r="34" spans="2:8" x14ac:dyDescent="0.35">
      <c r="B34" s="24">
        <v>23</v>
      </c>
      <c r="C34" s="26" t="s">
        <v>483</v>
      </c>
      <c r="D34" s="26" t="s">
        <v>113</v>
      </c>
      <c r="E34" s="39">
        <v>40924</v>
      </c>
      <c r="F34" s="40" t="str">
        <f t="shared" ca="1" si="0"/>
        <v>14 lat i 1 miesięcy</v>
      </c>
      <c r="G34" s="30"/>
      <c r="H34" s="31"/>
    </row>
    <row r="35" spans="2:8" x14ac:dyDescent="0.35">
      <c r="B35" s="24">
        <v>24</v>
      </c>
      <c r="C35" s="26" t="s">
        <v>484</v>
      </c>
      <c r="D35" s="26" t="s">
        <v>485</v>
      </c>
      <c r="E35" s="39">
        <v>40649</v>
      </c>
      <c r="F35" s="40" t="str">
        <f t="shared" ca="1" si="0"/>
        <v>14 lat i 10 miesięcy</v>
      </c>
      <c r="G35" s="30"/>
      <c r="H35" s="31"/>
    </row>
    <row r="36" spans="2:8" x14ac:dyDescent="0.35">
      <c r="B36" s="24">
        <v>25</v>
      </c>
      <c r="C36" s="26" t="s">
        <v>472</v>
      </c>
      <c r="D36" s="26" t="s">
        <v>486</v>
      </c>
      <c r="E36" s="39">
        <v>40501</v>
      </c>
      <c r="F36" s="40" t="str">
        <f t="shared" ca="1" si="0"/>
        <v>15 lat i 3 miesięcy</v>
      </c>
      <c r="G36" s="30"/>
      <c r="H36" s="31"/>
    </row>
    <row r="37" spans="2:8" x14ac:dyDescent="0.35">
      <c r="B37" s="24">
        <v>26</v>
      </c>
      <c r="C37" s="26" t="s">
        <v>111</v>
      </c>
      <c r="D37" s="26" t="s">
        <v>487</v>
      </c>
      <c r="E37" s="39">
        <v>40451</v>
      </c>
      <c r="F37" s="40" t="str">
        <f t="shared" ca="1" si="0"/>
        <v>15 lat i 5 miesięcy</v>
      </c>
      <c r="G37" s="30"/>
      <c r="H37" s="31"/>
    </row>
    <row r="38" spans="2:8" x14ac:dyDescent="0.35">
      <c r="B38" s="24">
        <v>27</v>
      </c>
      <c r="C38" s="26" t="s">
        <v>488</v>
      </c>
      <c r="D38" s="26" t="s">
        <v>489</v>
      </c>
      <c r="E38" s="39">
        <v>40439</v>
      </c>
      <c r="F38" s="40" t="str">
        <f t="shared" ca="1" si="0"/>
        <v>15 lat i 5 miesięcy</v>
      </c>
      <c r="G38" s="30"/>
      <c r="H38" s="31"/>
    </row>
    <row r="39" spans="2:8" x14ac:dyDescent="0.35">
      <c r="B39" s="24">
        <v>28</v>
      </c>
      <c r="C39" s="26" t="s">
        <v>107</v>
      </c>
      <c r="D39" s="26" t="s">
        <v>490</v>
      </c>
      <c r="E39" s="39">
        <v>40744</v>
      </c>
      <c r="F39" s="40" t="str">
        <f t="shared" ca="1" si="0"/>
        <v>14 lat i 7 miesięcy</v>
      </c>
      <c r="G39" s="30"/>
      <c r="H39" s="31"/>
    </row>
    <row r="40" spans="2:8" x14ac:dyDescent="0.35">
      <c r="B40" s="24">
        <v>29</v>
      </c>
      <c r="C40" s="26" t="s">
        <v>168</v>
      </c>
      <c r="D40" s="26" t="s">
        <v>491</v>
      </c>
      <c r="E40" s="39">
        <v>40564</v>
      </c>
      <c r="F40" s="40" t="str">
        <f t="shared" ca="1" si="0"/>
        <v>15 lat i 1 miesięcy</v>
      </c>
      <c r="G40" s="30"/>
      <c r="H40" s="31"/>
    </row>
    <row r="41" spans="2:8" x14ac:dyDescent="0.35">
      <c r="B41" s="24">
        <v>30</v>
      </c>
      <c r="C41" s="26" t="s">
        <v>470</v>
      </c>
      <c r="D41" s="26" t="s">
        <v>492</v>
      </c>
      <c r="E41" s="39">
        <v>40700</v>
      </c>
      <c r="F41" s="40" t="str">
        <f t="shared" ca="1" si="0"/>
        <v>14 lat i 8 miesięcy</v>
      </c>
      <c r="G41" s="30"/>
      <c r="H41" s="31"/>
    </row>
    <row r="42" spans="2:8" x14ac:dyDescent="0.35">
      <c r="B42" s="24">
        <v>31</v>
      </c>
      <c r="C42" s="26" t="s">
        <v>493</v>
      </c>
      <c r="D42" s="26" t="s">
        <v>494</v>
      </c>
      <c r="E42" s="39">
        <v>40547</v>
      </c>
      <c r="F42" s="40" t="str">
        <f t="shared" ca="1" si="0"/>
        <v>15 lat i 1 miesięcy</v>
      </c>
      <c r="G42" s="30"/>
      <c r="H42" s="31"/>
    </row>
    <row r="43" spans="2:8" x14ac:dyDescent="0.35">
      <c r="B43" s="24">
        <v>32</v>
      </c>
      <c r="C43" s="26" t="s">
        <v>470</v>
      </c>
      <c r="D43" s="26" t="s">
        <v>495</v>
      </c>
      <c r="E43" s="39">
        <v>40534</v>
      </c>
      <c r="F43" s="40" t="str">
        <f t="shared" ca="1" si="0"/>
        <v>15 lat i 2 miesięcy</v>
      </c>
      <c r="G43" s="30"/>
      <c r="H43" s="31"/>
    </row>
    <row r="44" spans="2:8" x14ac:dyDescent="0.35">
      <c r="B44" s="24">
        <v>33</v>
      </c>
      <c r="C44" s="26" t="s">
        <v>72</v>
      </c>
      <c r="D44" s="26" t="s">
        <v>496</v>
      </c>
      <c r="E44" s="39">
        <v>40513</v>
      </c>
      <c r="F44" s="40" t="str">
        <f t="shared" ca="1" si="0"/>
        <v>15 lat i 3 miesięcy</v>
      </c>
      <c r="G44" s="30"/>
      <c r="H44" s="31"/>
    </row>
    <row r="45" spans="2:8" x14ac:dyDescent="0.35">
      <c r="B45" s="24">
        <v>34</v>
      </c>
      <c r="C45" s="26" t="s">
        <v>497</v>
      </c>
      <c r="D45" s="26" t="s">
        <v>498</v>
      </c>
      <c r="E45" s="39">
        <v>40729</v>
      </c>
      <c r="F45" s="40" t="str">
        <f t="shared" ca="1" si="0"/>
        <v>14 lat i 7 miesięcy</v>
      </c>
      <c r="G45" s="30"/>
      <c r="H45" s="31"/>
    </row>
    <row r="46" spans="2:8" x14ac:dyDescent="0.35">
      <c r="B46" s="24">
        <v>35</v>
      </c>
      <c r="C46" s="26" t="s">
        <v>499</v>
      </c>
      <c r="D46" s="26" t="s">
        <v>500</v>
      </c>
      <c r="E46" s="39">
        <v>41081</v>
      </c>
      <c r="F46" s="40" t="str">
        <f t="shared" ca="1" si="0"/>
        <v>13 lat i 8 miesięcy</v>
      </c>
      <c r="G46" s="30"/>
      <c r="H46" s="31"/>
    </row>
    <row r="47" spans="2:8" x14ac:dyDescent="0.35">
      <c r="B47" s="24">
        <v>36</v>
      </c>
      <c r="C47" s="26" t="s">
        <v>460</v>
      </c>
      <c r="D47" s="26" t="s">
        <v>501</v>
      </c>
      <c r="E47" s="39">
        <v>41016</v>
      </c>
      <c r="F47" s="40" t="str">
        <f t="shared" ca="1" si="0"/>
        <v>13 lat i 10 miesięcy</v>
      </c>
      <c r="G47" s="30"/>
      <c r="H47" s="31"/>
    </row>
    <row r="48" spans="2:8" x14ac:dyDescent="0.35">
      <c r="B48" s="24">
        <v>37</v>
      </c>
      <c r="C48" s="26" t="s">
        <v>502</v>
      </c>
      <c r="D48" s="26" t="s">
        <v>487</v>
      </c>
      <c r="E48" s="39">
        <v>40593</v>
      </c>
      <c r="F48" s="40" t="str">
        <f t="shared" ca="1" si="0"/>
        <v>15 lat i 0 miesięcy</v>
      </c>
      <c r="G48" s="30"/>
      <c r="H48" s="31"/>
    </row>
    <row r="49" spans="2:8" x14ac:dyDescent="0.35">
      <c r="B49" s="24">
        <v>38</v>
      </c>
      <c r="C49" s="26" t="s">
        <v>483</v>
      </c>
      <c r="D49" s="26" t="s">
        <v>503</v>
      </c>
      <c r="E49" s="39">
        <v>40941</v>
      </c>
      <c r="F49" s="40" t="str">
        <f t="shared" ca="1" si="0"/>
        <v>14 lat i 1 miesięcy</v>
      </c>
      <c r="G49" s="30"/>
      <c r="H49" s="31"/>
    </row>
    <row r="50" spans="2:8" x14ac:dyDescent="0.35">
      <c r="B50" s="24">
        <v>39</v>
      </c>
      <c r="C50" s="26" t="s">
        <v>111</v>
      </c>
      <c r="D50" s="26" t="s">
        <v>504</v>
      </c>
      <c r="E50" s="39">
        <v>40560</v>
      </c>
      <c r="F50" s="40" t="str">
        <f t="shared" ca="1" si="0"/>
        <v>15 lat i 1 miesięcy</v>
      </c>
      <c r="G50" s="30"/>
      <c r="H50" s="31"/>
    </row>
    <row r="51" spans="2:8" x14ac:dyDescent="0.35">
      <c r="B51" s="24">
        <v>40</v>
      </c>
      <c r="C51" s="26" t="s">
        <v>505</v>
      </c>
      <c r="D51" s="26" t="s">
        <v>506</v>
      </c>
      <c r="E51" s="39">
        <v>40802</v>
      </c>
      <c r="F51" s="40" t="str">
        <f t="shared" ca="1" si="0"/>
        <v>14 lat i 5 miesięcy</v>
      </c>
      <c r="G51" s="30"/>
      <c r="H51" s="31"/>
    </row>
    <row r="52" spans="2:8" x14ac:dyDescent="0.35">
      <c r="B52" s="24">
        <v>41</v>
      </c>
      <c r="C52" s="26" t="s">
        <v>168</v>
      </c>
      <c r="D52" s="26" t="s">
        <v>507</v>
      </c>
      <c r="E52" s="39">
        <v>40630</v>
      </c>
      <c r="F52" s="40" t="str">
        <f t="shared" ca="1" si="0"/>
        <v>14 lat i 11 miesięcy</v>
      </c>
      <c r="G52" s="30"/>
      <c r="H52" s="31"/>
    </row>
    <row r="53" spans="2:8" x14ac:dyDescent="0.35">
      <c r="B53" s="24">
        <v>42</v>
      </c>
      <c r="C53" s="26" t="s">
        <v>508</v>
      </c>
      <c r="D53" s="26" t="s">
        <v>509</v>
      </c>
      <c r="E53" s="39">
        <v>40708</v>
      </c>
      <c r="F53" s="40" t="str">
        <f t="shared" ca="1" si="0"/>
        <v>14 lat i 8 miesięcy</v>
      </c>
      <c r="G53" s="30"/>
      <c r="H53" s="31"/>
    </row>
    <row r="54" spans="2:8" x14ac:dyDescent="0.35">
      <c r="B54" s="24">
        <v>43</v>
      </c>
      <c r="C54" s="26" t="s">
        <v>168</v>
      </c>
      <c r="D54" s="26" t="s">
        <v>510</v>
      </c>
      <c r="E54" s="39">
        <v>40988</v>
      </c>
      <c r="F54" s="40" t="str">
        <f t="shared" ca="1" si="0"/>
        <v>13 lat i 11 miesięcy</v>
      </c>
      <c r="G54" s="30"/>
      <c r="H54" s="31"/>
    </row>
    <row r="55" spans="2:8" x14ac:dyDescent="0.35">
      <c r="B55" s="24">
        <v>44</v>
      </c>
      <c r="C55" s="26" t="s">
        <v>511</v>
      </c>
      <c r="D55" s="26" t="s">
        <v>512</v>
      </c>
      <c r="E55" s="39">
        <v>40548</v>
      </c>
      <c r="F55" s="40" t="str">
        <f t="shared" ca="1" si="0"/>
        <v>15 lat i 1 miesięcy</v>
      </c>
      <c r="G55" s="30"/>
      <c r="H55" s="31"/>
    </row>
    <row r="56" spans="2:8" x14ac:dyDescent="0.35">
      <c r="B56" s="24">
        <v>45</v>
      </c>
      <c r="C56" s="26" t="s">
        <v>109</v>
      </c>
      <c r="D56" s="26" t="s">
        <v>451</v>
      </c>
      <c r="E56" s="39">
        <v>41036</v>
      </c>
      <c r="F56" s="40" t="str">
        <f t="shared" ca="1" si="0"/>
        <v>13 lat i 9 miesięcy</v>
      </c>
      <c r="G56" s="30"/>
      <c r="H56" s="31"/>
    </row>
    <row r="57" spans="2:8" x14ac:dyDescent="0.35">
      <c r="B57" s="24">
        <v>46</v>
      </c>
      <c r="C57" s="26" t="s">
        <v>109</v>
      </c>
      <c r="D57" s="26" t="s">
        <v>513</v>
      </c>
      <c r="E57" s="39">
        <v>40895</v>
      </c>
      <c r="F57" s="40" t="str">
        <f t="shared" ca="1" si="0"/>
        <v>14 lat i 2 miesięcy</v>
      </c>
      <c r="G57" s="30"/>
      <c r="H57" s="31"/>
    </row>
    <row r="58" spans="2:8" x14ac:dyDescent="0.35">
      <c r="B58" s="24">
        <v>47</v>
      </c>
      <c r="C58" s="26" t="s">
        <v>87</v>
      </c>
      <c r="D58" s="26" t="s">
        <v>514</v>
      </c>
      <c r="E58" s="39">
        <v>40881</v>
      </c>
      <c r="F58" s="40" t="str">
        <f t="shared" ca="1" si="0"/>
        <v>14 lat i 2 miesięcy</v>
      </c>
      <c r="G58" s="30"/>
      <c r="H58" s="31"/>
    </row>
    <row r="59" spans="2:8" x14ac:dyDescent="0.35">
      <c r="B59" s="24">
        <v>48</v>
      </c>
      <c r="C59" s="26" t="s">
        <v>488</v>
      </c>
      <c r="D59" s="26" t="s">
        <v>515</v>
      </c>
      <c r="E59" s="39">
        <v>40868</v>
      </c>
      <c r="F59" s="40" t="str">
        <f t="shared" ca="1" si="0"/>
        <v>14 lat i 3 miesięcy</v>
      </c>
      <c r="G59" s="30"/>
      <c r="H59" s="31"/>
    </row>
    <row r="60" spans="2:8" x14ac:dyDescent="0.35">
      <c r="B60" s="24">
        <v>49</v>
      </c>
      <c r="C60" s="26" t="s">
        <v>488</v>
      </c>
      <c r="D60" s="26" t="s">
        <v>516</v>
      </c>
      <c r="E60" s="39">
        <v>40817</v>
      </c>
      <c r="F60" s="40" t="str">
        <f t="shared" ca="1" si="0"/>
        <v>14 lat i 5 miesięcy</v>
      </c>
      <c r="G60" s="30"/>
      <c r="H60" s="31"/>
    </row>
    <row r="61" spans="2:8" x14ac:dyDescent="0.35">
      <c r="B61" s="24">
        <v>50</v>
      </c>
      <c r="C61" s="26" t="s">
        <v>460</v>
      </c>
      <c r="D61" s="26" t="s">
        <v>517</v>
      </c>
      <c r="E61" s="39">
        <v>40514</v>
      </c>
      <c r="F61" s="40" t="str">
        <f t="shared" ca="1" si="0"/>
        <v>15 lat i 3 miesięcy</v>
      </c>
      <c r="G61" s="30"/>
      <c r="H61" s="31"/>
    </row>
    <row r="62" spans="2:8" x14ac:dyDescent="0.35">
      <c r="B62" s="24">
        <v>51</v>
      </c>
      <c r="C62" s="26" t="s">
        <v>493</v>
      </c>
      <c r="D62" s="26" t="s">
        <v>518</v>
      </c>
      <c r="E62" s="39">
        <v>40927</v>
      </c>
      <c r="F62" s="40" t="str">
        <f t="shared" ca="1" si="0"/>
        <v>14 lat i 1 miesięcy</v>
      </c>
      <c r="G62" s="30"/>
      <c r="H62" s="31"/>
    </row>
    <row r="63" spans="2:8" x14ac:dyDescent="0.35">
      <c r="B63" s="24">
        <v>52</v>
      </c>
      <c r="C63" s="26" t="s">
        <v>111</v>
      </c>
      <c r="D63" s="26" t="s">
        <v>519</v>
      </c>
      <c r="E63" s="39">
        <v>40535</v>
      </c>
      <c r="F63" s="40" t="str">
        <f t="shared" ca="1" si="0"/>
        <v>15 lat i 2 miesięcy</v>
      </c>
      <c r="G63" s="30"/>
      <c r="H63" s="31"/>
    </row>
    <row r="64" spans="2:8" x14ac:dyDescent="0.35">
      <c r="B64" s="24">
        <v>53</v>
      </c>
      <c r="C64" s="26" t="s">
        <v>72</v>
      </c>
      <c r="D64" s="26" t="s">
        <v>520</v>
      </c>
      <c r="E64" s="39">
        <v>40851</v>
      </c>
      <c r="F64" s="40" t="str">
        <f t="shared" ca="1" si="0"/>
        <v>14 lat i 3 miesięcy</v>
      </c>
      <c r="G64" s="30"/>
      <c r="H64" s="31"/>
    </row>
    <row r="65" spans="2:8" x14ac:dyDescent="0.35">
      <c r="B65" s="24">
        <v>54</v>
      </c>
      <c r="C65" s="26" t="s">
        <v>76</v>
      </c>
      <c r="D65" s="26" t="s">
        <v>521</v>
      </c>
      <c r="E65" s="39">
        <v>40482</v>
      </c>
      <c r="F65" s="40" t="str">
        <f t="shared" ca="1" si="0"/>
        <v>15 lat i 4 miesięcy</v>
      </c>
      <c r="G65" s="30"/>
      <c r="H65" s="31"/>
    </row>
    <row r="66" spans="2:8" x14ac:dyDescent="0.35">
      <c r="B66" s="24">
        <v>55</v>
      </c>
      <c r="C66" s="26" t="s">
        <v>210</v>
      </c>
      <c r="D66" s="26" t="s">
        <v>522</v>
      </c>
      <c r="E66" s="39">
        <v>40715</v>
      </c>
      <c r="F66" s="40" t="str">
        <f t="shared" ca="1" si="0"/>
        <v>14 lat i 8 miesięcy</v>
      </c>
      <c r="G66" s="30"/>
      <c r="H66" s="31"/>
    </row>
    <row r="67" spans="2:8" x14ac:dyDescent="0.35">
      <c r="B67" s="24">
        <v>56</v>
      </c>
      <c r="C67" s="26" t="s">
        <v>472</v>
      </c>
      <c r="D67" s="26" t="s">
        <v>523</v>
      </c>
      <c r="E67" s="39">
        <v>40449</v>
      </c>
      <c r="F67" s="40" t="str">
        <f t="shared" ca="1" si="0"/>
        <v>15 lat i 5 miesięcy</v>
      </c>
      <c r="G67" s="30"/>
      <c r="H67" s="31"/>
    </row>
    <row r="68" spans="2:8" x14ac:dyDescent="0.35">
      <c r="B68" s="24">
        <v>57</v>
      </c>
      <c r="C68" s="26" t="s">
        <v>508</v>
      </c>
      <c r="D68" s="26" t="s">
        <v>524</v>
      </c>
      <c r="E68" s="39">
        <v>40791</v>
      </c>
      <c r="F68" s="40" t="str">
        <f t="shared" ca="1" si="0"/>
        <v>14 lat i 5 miesięcy</v>
      </c>
      <c r="G68" s="30"/>
      <c r="H68" s="31"/>
    </row>
    <row r="69" spans="2:8" x14ac:dyDescent="0.35">
      <c r="B69" s="24">
        <v>58</v>
      </c>
      <c r="C69" s="26" t="s">
        <v>525</v>
      </c>
      <c r="D69" s="26" t="s">
        <v>526</v>
      </c>
      <c r="E69" s="39">
        <v>41049</v>
      </c>
      <c r="F69" s="40" t="str">
        <f t="shared" ca="1" si="0"/>
        <v>13 lat i 9 miesięcy</v>
      </c>
      <c r="G69" s="30"/>
      <c r="H69" s="31"/>
    </row>
    <row r="70" spans="2:8" x14ac:dyDescent="0.35">
      <c r="B70" s="24">
        <v>59</v>
      </c>
      <c r="C70" s="26" t="s">
        <v>488</v>
      </c>
      <c r="D70" s="26" t="s">
        <v>527</v>
      </c>
      <c r="E70" s="39">
        <v>40607</v>
      </c>
      <c r="F70" s="40" t="str">
        <f t="shared" ca="1" si="0"/>
        <v>14 lat i 11 miesięcy</v>
      </c>
      <c r="G70" s="30"/>
      <c r="H70" s="31"/>
    </row>
    <row r="71" spans="2:8" x14ac:dyDescent="0.35">
      <c r="B71" s="24">
        <v>60</v>
      </c>
      <c r="C71" s="26" t="s">
        <v>528</v>
      </c>
      <c r="D71" s="26" t="s">
        <v>529</v>
      </c>
      <c r="E71" s="39">
        <v>40532</v>
      </c>
      <c r="F71" s="40" t="str">
        <f t="shared" ca="1" si="0"/>
        <v>15 lat i 2 miesięcy</v>
      </c>
      <c r="G71" s="30"/>
      <c r="H71" s="31"/>
    </row>
    <row r="72" spans="2:8" x14ac:dyDescent="0.35">
      <c r="B72" s="24">
        <v>61</v>
      </c>
      <c r="C72" s="26" t="s">
        <v>210</v>
      </c>
      <c r="D72" s="26" t="s">
        <v>530</v>
      </c>
      <c r="E72" s="39">
        <v>40764</v>
      </c>
      <c r="F72" s="40" t="str">
        <f t="shared" ca="1" si="0"/>
        <v>14 lat i 6 miesięcy</v>
      </c>
      <c r="G72" s="30"/>
      <c r="H72" s="31"/>
    </row>
    <row r="73" spans="2:8" x14ac:dyDescent="0.35">
      <c r="B73" s="24">
        <v>62</v>
      </c>
      <c r="C73" s="26" t="s">
        <v>531</v>
      </c>
      <c r="D73" s="26" t="s">
        <v>532</v>
      </c>
      <c r="E73" s="39">
        <v>41010</v>
      </c>
      <c r="F73" s="40" t="str">
        <f t="shared" ca="1" si="0"/>
        <v>13 lat i 10 miesięcy</v>
      </c>
      <c r="G73" s="30"/>
      <c r="H73" s="31"/>
    </row>
    <row r="74" spans="2:8" x14ac:dyDescent="0.35">
      <c r="B74" s="24">
        <v>63</v>
      </c>
      <c r="C74" s="26" t="s">
        <v>528</v>
      </c>
      <c r="D74" s="26" t="s">
        <v>533</v>
      </c>
      <c r="E74" s="39">
        <v>41033</v>
      </c>
      <c r="F74" s="40" t="str">
        <f t="shared" ca="1" si="0"/>
        <v>13 lat i 9 miesięcy</v>
      </c>
      <c r="G74" s="30"/>
      <c r="H74" s="31"/>
    </row>
    <row r="75" spans="2:8" x14ac:dyDescent="0.35">
      <c r="B75" s="29">
        <v>64</v>
      </c>
      <c r="C75" s="26" t="s">
        <v>82</v>
      </c>
      <c r="D75" s="26" t="s">
        <v>534</v>
      </c>
      <c r="E75" s="39">
        <v>40897</v>
      </c>
      <c r="F75" s="40" t="str">
        <f t="shared" ca="1" si="0"/>
        <v>14 lat i 2 miesięcy</v>
      </c>
      <c r="G75" s="30"/>
      <c r="H75" s="31"/>
    </row>
    <row r="76" spans="2:8" x14ac:dyDescent="0.35">
      <c r="B76" s="29">
        <v>65</v>
      </c>
      <c r="C76" s="26" t="s">
        <v>535</v>
      </c>
      <c r="D76" s="26" t="s">
        <v>536</v>
      </c>
      <c r="E76" s="39">
        <v>41081</v>
      </c>
      <c r="F76" s="40" t="str">
        <f t="shared" ca="1" si="0"/>
        <v>13 lat i 8 miesięcy</v>
      </c>
      <c r="G76" s="30"/>
      <c r="H76" s="31"/>
    </row>
    <row r="77" spans="2:8" x14ac:dyDescent="0.35">
      <c r="B77" s="29">
        <v>66</v>
      </c>
      <c r="C77" s="26" t="s">
        <v>537</v>
      </c>
      <c r="D77" s="26" t="s">
        <v>538</v>
      </c>
      <c r="E77" s="39">
        <v>40668</v>
      </c>
      <c r="F77" s="40" t="str">
        <f t="shared" ref="F77:F111" ca="1" si="1">DATEDIF(E77,TODAY(),"y")&amp;" lat i "&amp;DATEDIF(E77,TODAY(),"ym")&amp; " miesięcy"</f>
        <v>14 lat i 9 miesięcy</v>
      </c>
      <c r="G77" s="30"/>
      <c r="H77" s="31"/>
    </row>
    <row r="78" spans="2:8" x14ac:dyDescent="0.35">
      <c r="B78" s="29">
        <v>67</v>
      </c>
      <c r="C78" s="26" t="s">
        <v>508</v>
      </c>
      <c r="D78" s="26" t="s">
        <v>539</v>
      </c>
      <c r="E78" s="39">
        <v>41058</v>
      </c>
      <c r="F78" s="40" t="str">
        <f t="shared" ca="1" si="1"/>
        <v>13 lat i 9 miesięcy</v>
      </c>
      <c r="G78" s="30"/>
      <c r="H78" s="31"/>
    </row>
    <row r="79" spans="2:8" x14ac:dyDescent="0.35">
      <c r="B79" s="29">
        <v>68</v>
      </c>
      <c r="C79" s="26" t="s">
        <v>472</v>
      </c>
      <c r="D79" s="26" t="s">
        <v>540</v>
      </c>
      <c r="E79" s="39">
        <v>40529</v>
      </c>
      <c r="F79" s="40" t="str">
        <f t="shared" ca="1" si="1"/>
        <v>15 lat i 2 miesięcy</v>
      </c>
      <c r="G79" s="30"/>
      <c r="H79" s="31"/>
    </row>
    <row r="80" spans="2:8" x14ac:dyDescent="0.35">
      <c r="B80" s="29">
        <v>69</v>
      </c>
      <c r="C80" s="26" t="s">
        <v>499</v>
      </c>
      <c r="D80" s="26" t="s">
        <v>541</v>
      </c>
      <c r="E80" s="39">
        <v>40613</v>
      </c>
      <c r="F80" s="40" t="str">
        <f t="shared" ca="1" si="1"/>
        <v>14 lat i 11 miesięcy</v>
      </c>
      <c r="G80" s="30"/>
      <c r="H80" s="31"/>
    </row>
    <row r="81" spans="2:8" x14ac:dyDescent="0.35">
      <c r="B81" s="29">
        <v>70</v>
      </c>
      <c r="C81" s="26" t="s">
        <v>109</v>
      </c>
      <c r="D81" s="26" t="s">
        <v>542</v>
      </c>
      <c r="E81" s="39">
        <v>40723</v>
      </c>
      <c r="F81" s="40" t="str">
        <f t="shared" ca="1" si="1"/>
        <v>14 lat i 8 miesięcy</v>
      </c>
      <c r="G81" s="30"/>
      <c r="H81" s="31"/>
    </row>
    <row r="82" spans="2:8" x14ac:dyDescent="0.35">
      <c r="B82" s="29">
        <v>71</v>
      </c>
      <c r="C82" s="26" t="s">
        <v>543</v>
      </c>
      <c r="D82" s="26" t="s">
        <v>544</v>
      </c>
      <c r="E82" s="39">
        <v>40479</v>
      </c>
      <c r="F82" s="40" t="str">
        <f t="shared" ca="1" si="1"/>
        <v>15 lat i 4 miesięcy</v>
      </c>
      <c r="G82" s="30"/>
      <c r="H82" s="31"/>
    </row>
    <row r="83" spans="2:8" x14ac:dyDescent="0.35">
      <c r="B83" s="29">
        <v>73</v>
      </c>
      <c r="C83" s="26" t="s">
        <v>109</v>
      </c>
      <c r="D83" s="26" t="s">
        <v>545</v>
      </c>
      <c r="E83" s="39">
        <v>40963</v>
      </c>
      <c r="F83" s="40" t="str">
        <f t="shared" ca="1" si="1"/>
        <v>14 lat i 0 miesięcy</v>
      </c>
      <c r="G83" s="30"/>
      <c r="H83" s="31"/>
    </row>
    <row r="84" spans="2:8" x14ac:dyDescent="0.35">
      <c r="B84" s="29">
        <v>74</v>
      </c>
      <c r="C84" s="26" t="s">
        <v>497</v>
      </c>
      <c r="D84" s="26" t="s">
        <v>546</v>
      </c>
      <c r="E84" s="39">
        <v>41002</v>
      </c>
      <c r="F84" s="40" t="str">
        <f t="shared" ca="1" si="1"/>
        <v>13 lat i 11 miesięcy</v>
      </c>
      <c r="G84" s="30"/>
      <c r="H84" s="31"/>
    </row>
    <row r="85" spans="2:8" x14ac:dyDescent="0.35">
      <c r="B85" s="29">
        <v>75</v>
      </c>
      <c r="C85" s="26" t="s">
        <v>547</v>
      </c>
      <c r="D85" s="26" t="s">
        <v>548</v>
      </c>
      <c r="E85" s="39">
        <v>40964</v>
      </c>
      <c r="F85" s="40" t="str">
        <f t="shared" ca="1" si="1"/>
        <v>14 lat i 0 miesięcy</v>
      </c>
      <c r="G85" s="30"/>
      <c r="H85" s="31"/>
    </row>
    <row r="86" spans="2:8" x14ac:dyDescent="0.35">
      <c r="B86" s="29">
        <v>76</v>
      </c>
      <c r="C86" s="26" t="s">
        <v>488</v>
      </c>
      <c r="D86" s="26" t="s">
        <v>549</v>
      </c>
      <c r="E86" s="39">
        <v>40935</v>
      </c>
      <c r="F86" s="40" t="str">
        <f t="shared" ca="1" si="1"/>
        <v>14 lat i 1 miesięcy</v>
      </c>
      <c r="G86" s="30"/>
      <c r="H86" s="31"/>
    </row>
    <row r="87" spans="2:8" x14ac:dyDescent="0.35">
      <c r="B87" s="29">
        <v>77</v>
      </c>
      <c r="C87" s="26" t="s">
        <v>114</v>
      </c>
      <c r="D87" s="26" t="s">
        <v>550</v>
      </c>
      <c r="E87" s="39">
        <v>41052</v>
      </c>
      <c r="F87" s="40" t="str">
        <f t="shared" ca="1" si="1"/>
        <v>13 lat i 9 miesięcy</v>
      </c>
      <c r="G87" s="30"/>
      <c r="H87" s="31"/>
    </row>
    <row r="88" spans="2:8" x14ac:dyDescent="0.35">
      <c r="B88" s="29">
        <v>78</v>
      </c>
      <c r="C88" s="26" t="s">
        <v>551</v>
      </c>
      <c r="D88" s="26" t="s">
        <v>552</v>
      </c>
      <c r="E88" s="39">
        <v>40500</v>
      </c>
      <c r="F88" s="40" t="str">
        <f t="shared" ca="1" si="1"/>
        <v>15 lat i 3 miesięcy</v>
      </c>
      <c r="G88" s="30"/>
      <c r="H88" s="31"/>
    </row>
    <row r="89" spans="2:8" x14ac:dyDescent="0.35">
      <c r="B89" s="29">
        <v>79</v>
      </c>
      <c r="C89" s="26" t="s">
        <v>553</v>
      </c>
      <c r="D89" s="26" t="s">
        <v>554</v>
      </c>
      <c r="E89" s="39">
        <v>40597</v>
      </c>
      <c r="F89" s="40" t="str">
        <f t="shared" ca="1" si="1"/>
        <v>15 lat i 0 miesięcy</v>
      </c>
      <c r="G89" s="30"/>
      <c r="H89" s="31"/>
    </row>
    <row r="90" spans="2:8" x14ac:dyDescent="0.35">
      <c r="B90" s="29">
        <v>80</v>
      </c>
      <c r="C90" s="26" t="s">
        <v>555</v>
      </c>
      <c r="D90" s="26" t="s">
        <v>556</v>
      </c>
      <c r="E90" s="39">
        <v>40612</v>
      </c>
      <c r="F90" s="40" t="str">
        <f t="shared" ca="1" si="1"/>
        <v>14 lat i 11 miesięcy</v>
      </c>
      <c r="G90" s="30"/>
      <c r="H90" s="31"/>
    </row>
    <row r="91" spans="2:8" x14ac:dyDescent="0.35">
      <c r="B91" s="29">
        <v>81</v>
      </c>
      <c r="C91" s="26" t="s">
        <v>72</v>
      </c>
      <c r="D91" s="26" t="s">
        <v>557</v>
      </c>
      <c r="E91" s="39">
        <v>41065</v>
      </c>
      <c r="F91" s="40" t="str">
        <f t="shared" ca="1" si="1"/>
        <v>13 lat i 8 miesięcy</v>
      </c>
      <c r="G91" s="30"/>
      <c r="H91" s="31"/>
    </row>
    <row r="92" spans="2:8" x14ac:dyDescent="0.35">
      <c r="B92" s="29">
        <v>82</v>
      </c>
      <c r="C92" s="26" t="s">
        <v>196</v>
      </c>
      <c r="D92" s="26" t="s">
        <v>558</v>
      </c>
      <c r="E92" s="39">
        <v>40737</v>
      </c>
      <c r="F92" s="40" t="str">
        <f t="shared" ca="1" si="1"/>
        <v>14 lat i 7 miesięcy</v>
      </c>
      <c r="G92" s="30"/>
      <c r="H92" s="31"/>
    </row>
    <row r="93" spans="2:8" x14ac:dyDescent="0.35">
      <c r="B93" s="29">
        <v>83</v>
      </c>
      <c r="C93" s="26" t="s">
        <v>476</v>
      </c>
      <c r="D93" s="26" t="s">
        <v>559</v>
      </c>
      <c r="E93" s="39">
        <v>40609</v>
      </c>
      <c r="F93" s="40" t="str">
        <f t="shared" ca="1" si="1"/>
        <v>14 lat i 11 miesięcy</v>
      </c>
      <c r="G93" s="30"/>
      <c r="H93" s="31"/>
    </row>
    <row r="94" spans="2:8" x14ac:dyDescent="0.35">
      <c r="B94" s="29">
        <v>84</v>
      </c>
      <c r="C94" s="26" t="s">
        <v>210</v>
      </c>
      <c r="D94" s="26" t="s">
        <v>560</v>
      </c>
      <c r="E94" s="39">
        <v>40793</v>
      </c>
      <c r="F94" s="40" t="str">
        <f t="shared" ca="1" si="1"/>
        <v>14 lat i 5 miesięcy</v>
      </c>
      <c r="G94" s="30"/>
      <c r="H94" s="31"/>
    </row>
    <row r="95" spans="2:8" x14ac:dyDescent="0.35">
      <c r="B95" s="29">
        <v>85</v>
      </c>
      <c r="C95" s="26" t="s">
        <v>109</v>
      </c>
      <c r="D95" s="26" t="s">
        <v>561</v>
      </c>
      <c r="E95" s="39">
        <v>41069</v>
      </c>
      <c r="F95" s="40" t="str">
        <f t="shared" ca="1" si="1"/>
        <v>13 lat i 8 miesięcy</v>
      </c>
      <c r="G95" s="30"/>
      <c r="H95" s="31"/>
    </row>
    <row r="96" spans="2:8" x14ac:dyDescent="0.35">
      <c r="B96" s="29">
        <v>86</v>
      </c>
      <c r="C96" s="26" t="s">
        <v>562</v>
      </c>
      <c r="D96" s="26" t="s">
        <v>563</v>
      </c>
      <c r="E96" s="39">
        <v>40901</v>
      </c>
      <c r="F96" s="40" t="str">
        <f t="shared" ca="1" si="1"/>
        <v>14 lat i 2 miesięcy</v>
      </c>
      <c r="G96" s="30"/>
      <c r="H96" s="31"/>
    </row>
    <row r="97" spans="2:8" x14ac:dyDescent="0.35">
      <c r="B97" s="29">
        <v>87</v>
      </c>
      <c r="C97" s="26" t="s">
        <v>97</v>
      </c>
      <c r="D97" s="26" t="s">
        <v>564</v>
      </c>
      <c r="E97" s="39">
        <v>40602</v>
      </c>
      <c r="F97" s="40" t="str">
        <f t="shared" ca="1" si="1"/>
        <v>15 lat i 0 miesięcy</v>
      </c>
      <c r="G97" s="30"/>
      <c r="H97" s="31"/>
    </row>
    <row r="98" spans="2:8" x14ac:dyDescent="0.35">
      <c r="B98" s="29">
        <v>88</v>
      </c>
      <c r="C98" s="26" t="s">
        <v>148</v>
      </c>
      <c r="D98" s="26" t="s">
        <v>565</v>
      </c>
      <c r="E98" s="39">
        <v>40665</v>
      </c>
      <c r="F98" s="40" t="str">
        <f t="shared" ca="1" si="1"/>
        <v>14 lat i 10 miesięcy</v>
      </c>
      <c r="G98" s="30"/>
      <c r="H98" s="31"/>
    </row>
    <row r="99" spans="2:8" x14ac:dyDescent="0.35">
      <c r="B99" s="29">
        <v>89</v>
      </c>
      <c r="C99" s="26" t="s">
        <v>562</v>
      </c>
      <c r="D99" s="26" t="s">
        <v>469</v>
      </c>
      <c r="E99" s="39">
        <v>40734</v>
      </c>
      <c r="F99" s="40" t="str">
        <f t="shared" ca="1" si="1"/>
        <v>14 lat i 7 miesięcy</v>
      </c>
      <c r="G99" s="30"/>
      <c r="H99" s="31"/>
    </row>
    <row r="100" spans="2:8" x14ac:dyDescent="0.35">
      <c r="B100" s="29">
        <v>90</v>
      </c>
      <c r="C100" s="26" t="s">
        <v>508</v>
      </c>
      <c r="D100" s="26" t="s">
        <v>566</v>
      </c>
      <c r="E100" s="39">
        <v>40993</v>
      </c>
      <c r="F100" s="40" t="str">
        <f t="shared" ca="1" si="1"/>
        <v>13 lat i 11 miesięcy</v>
      </c>
      <c r="G100" s="30"/>
      <c r="H100" s="31"/>
    </row>
    <row r="101" spans="2:8" x14ac:dyDescent="0.35">
      <c r="B101" s="29">
        <v>91</v>
      </c>
      <c r="C101" s="26" t="s">
        <v>470</v>
      </c>
      <c r="D101" s="26" t="s">
        <v>567</v>
      </c>
      <c r="E101" s="39">
        <v>41038</v>
      </c>
      <c r="F101" s="40" t="str">
        <f t="shared" ca="1" si="1"/>
        <v>13 lat i 9 miesięcy</v>
      </c>
      <c r="G101" s="30"/>
      <c r="H101" s="31"/>
    </row>
    <row r="102" spans="2:8" x14ac:dyDescent="0.35">
      <c r="B102" s="29">
        <v>92</v>
      </c>
      <c r="C102" s="26" t="s">
        <v>528</v>
      </c>
      <c r="D102" s="26" t="s">
        <v>521</v>
      </c>
      <c r="E102" s="39">
        <v>40953</v>
      </c>
      <c r="F102" s="40" t="str">
        <f t="shared" ca="1" si="1"/>
        <v>14 lat i 0 miesięcy</v>
      </c>
      <c r="G102" s="30"/>
      <c r="H102" s="31"/>
    </row>
    <row r="103" spans="2:8" x14ac:dyDescent="0.35">
      <c r="B103" s="29">
        <v>93</v>
      </c>
      <c r="C103" s="26" t="s">
        <v>188</v>
      </c>
      <c r="D103" s="26" t="s">
        <v>568</v>
      </c>
      <c r="E103" s="39">
        <v>40431</v>
      </c>
      <c r="F103" s="40" t="str">
        <f t="shared" ca="1" si="1"/>
        <v>15 lat i 5 miesięcy</v>
      </c>
      <c r="G103" s="30"/>
      <c r="H103" s="31"/>
    </row>
    <row r="104" spans="2:8" x14ac:dyDescent="0.35">
      <c r="B104" s="29">
        <v>94</v>
      </c>
      <c r="C104" s="26" t="s">
        <v>474</v>
      </c>
      <c r="D104" s="26" t="s">
        <v>478</v>
      </c>
      <c r="E104" s="39">
        <v>40538</v>
      </c>
      <c r="F104" s="40" t="str">
        <f t="shared" ca="1" si="1"/>
        <v>15 lat i 2 miesięcy</v>
      </c>
      <c r="G104" s="30"/>
      <c r="H104" s="31"/>
    </row>
    <row r="105" spans="2:8" x14ac:dyDescent="0.35">
      <c r="B105" s="29">
        <v>95</v>
      </c>
      <c r="C105" s="26" t="s">
        <v>553</v>
      </c>
      <c r="D105" s="26" t="s">
        <v>569</v>
      </c>
      <c r="E105" s="39">
        <v>40709</v>
      </c>
      <c r="F105" s="40" t="str">
        <f t="shared" ca="1" si="1"/>
        <v>14 lat i 8 miesięcy</v>
      </c>
      <c r="G105" s="30"/>
      <c r="H105" s="31"/>
    </row>
    <row r="106" spans="2:8" x14ac:dyDescent="0.35">
      <c r="B106" s="29">
        <v>96</v>
      </c>
      <c r="C106" s="26" t="s">
        <v>82</v>
      </c>
      <c r="D106" s="26" t="s">
        <v>570</v>
      </c>
      <c r="E106" s="39">
        <v>40865</v>
      </c>
      <c r="F106" s="40" t="str">
        <f t="shared" ca="1" si="1"/>
        <v>14 lat i 3 miesięcy</v>
      </c>
      <c r="G106" s="30"/>
      <c r="H106" s="31"/>
    </row>
    <row r="107" spans="2:8" x14ac:dyDescent="0.35">
      <c r="B107" s="29">
        <v>97</v>
      </c>
      <c r="C107" s="26" t="s">
        <v>508</v>
      </c>
      <c r="D107" s="26" t="s">
        <v>571</v>
      </c>
      <c r="E107" s="39">
        <v>40742</v>
      </c>
      <c r="F107" s="40" t="str">
        <f t="shared" ca="1" si="1"/>
        <v>14 lat i 7 miesięcy</v>
      </c>
      <c r="G107" s="30"/>
      <c r="H107" s="31"/>
    </row>
    <row r="108" spans="2:8" x14ac:dyDescent="0.35">
      <c r="B108" s="29">
        <v>98</v>
      </c>
      <c r="C108" s="26" t="s">
        <v>483</v>
      </c>
      <c r="D108" s="26" t="s">
        <v>572</v>
      </c>
      <c r="E108" s="39">
        <v>40997</v>
      </c>
      <c r="F108" s="40" t="str">
        <f t="shared" ca="1" si="1"/>
        <v>13 lat i 11 miesięcy</v>
      </c>
      <c r="G108" s="30"/>
      <c r="H108" s="31"/>
    </row>
    <row r="109" spans="2:8" x14ac:dyDescent="0.35">
      <c r="B109" s="29">
        <v>99</v>
      </c>
      <c r="C109" s="26" t="s">
        <v>114</v>
      </c>
      <c r="D109" s="26" t="s">
        <v>527</v>
      </c>
      <c r="E109" s="39">
        <v>40748</v>
      </c>
      <c r="F109" s="40" t="str">
        <f t="shared" ca="1" si="1"/>
        <v>14 lat i 7 miesięcy</v>
      </c>
      <c r="G109" s="30"/>
      <c r="H109" s="31"/>
    </row>
    <row r="110" spans="2:8" x14ac:dyDescent="0.35">
      <c r="B110" s="29">
        <v>100</v>
      </c>
      <c r="C110" s="26" t="s">
        <v>460</v>
      </c>
      <c r="D110" s="26" t="s">
        <v>573</v>
      </c>
      <c r="E110" s="39">
        <v>41013</v>
      </c>
      <c r="F110" s="40" t="str">
        <f t="shared" ca="1" si="1"/>
        <v>13 lat i 10 miesięcy</v>
      </c>
      <c r="G110" s="30"/>
      <c r="H110" s="31"/>
    </row>
    <row r="111" spans="2:8" x14ac:dyDescent="0.35">
      <c r="B111" s="29">
        <v>101</v>
      </c>
      <c r="C111" s="26" t="s">
        <v>574</v>
      </c>
      <c r="D111" s="26" t="s">
        <v>575</v>
      </c>
      <c r="E111" s="39">
        <v>40551</v>
      </c>
      <c r="F111" s="40" t="str">
        <f t="shared" ca="1" si="1"/>
        <v>15 lat i 1 miesięcy</v>
      </c>
      <c r="G111" s="30"/>
      <c r="H111" s="3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97AFB-4728-415D-9631-954635988ACF}">
  <sheetPr>
    <tabColor theme="7" tint="0.59999389629810485"/>
  </sheetPr>
  <dimension ref="B2:H111"/>
  <sheetViews>
    <sheetView showGridLines="0" zoomScale="125" workbookViewId="0">
      <selection activeCell="D8" sqref="D8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</cols>
  <sheetData>
    <row r="2" spans="2:8" x14ac:dyDescent="0.35">
      <c r="B2" s="13" t="s">
        <v>585</v>
      </c>
      <c r="C2" s="14"/>
      <c r="D2" s="14"/>
      <c r="E2" s="14"/>
      <c r="F2" s="14"/>
      <c r="G2" s="14"/>
      <c r="H2" s="15"/>
    </row>
    <row r="3" spans="2:8" x14ac:dyDescent="0.35">
      <c r="B3" s="16" t="s">
        <v>1175</v>
      </c>
      <c r="H3" s="17"/>
    </row>
    <row r="4" spans="2:8" x14ac:dyDescent="0.35">
      <c r="B4" s="34" t="s">
        <v>582</v>
      </c>
      <c r="H4" s="17"/>
    </row>
    <row r="5" spans="2:8" x14ac:dyDescent="0.35">
      <c r="B5" s="22" t="s">
        <v>583</v>
      </c>
      <c r="H5" s="17"/>
    </row>
    <row r="6" spans="2:8" x14ac:dyDescent="0.35">
      <c r="B6" s="22" t="s">
        <v>584</v>
      </c>
      <c r="H6" s="17"/>
    </row>
    <row r="7" spans="2:8" x14ac:dyDescent="0.35">
      <c r="B7" s="18"/>
      <c r="C7" s="19"/>
      <c r="D7" s="19"/>
      <c r="E7" s="19"/>
      <c r="F7" s="19"/>
      <c r="G7" s="19"/>
      <c r="H7" s="20"/>
    </row>
    <row r="11" spans="2:8" ht="26" x14ac:dyDescent="0.35">
      <c r="B11" s="8" t="s">
        <v>63</v>
      </c>
      <c r="C11" s="8" t="s">
        <v>64</v>
      </c>
      <c r="D11" s="8" t="s">
        <v>65</v>
      </c>
      <c r="E11" s="8" t="s">
        <v>576</v>
      </c>
      <c r="F11" s="8" t="s">
        <v>586</v>
      </c>
      <c r="G11" s="8" t="s">
        <v>587</v>
      </c>
    </row>
    <row r="12" spans="2:8" x14ac:dyDescent="0.35">
      <c r="B12" s="24">
        <v>1</v>
      </c>
      <c r="C12" s="26" t="s">
        <v>450</v>
      </c>
      <c r="D12" s="26" t="s">
        <v>451</v>
      </c>
      <c r="E12" s="39">
        <v>40726</v>
      </c>
      <c r="F12" s="40">
        <f>YEAR(E12)</f>
        <v>2011</v>
      </c>
      <c r="G12" s="40">
        <f>MONTH(E12)</f>
        <v>7</v>
      </c>
      <c r="H12" s="31"/>
    </row>
    <row r="13" spans="2:8" x14ac:dyDescent="0.35">
      <c r="B13" s="24">
        <v>2</v>
      </c>
      <c r="C13" s="26" t="s">
        <v>94</v>
      </c>
      <c r="D13" s="26" t="s">
        <v>452</v>
      </c>
      <c r="E13" s="39">
        <v>40569</v>
      </c>
      <c r="F13" s="40">
        <f t="shared" ref="F13:F76" si="0">YEAR(E13)</f>
        <v>2011</v>
      </c>
      <c r="G13" s="40">
        <f t="shared" ref="G13:G76" si="1">MONTH(E13)</f>
        <v>1</v>
      </c>
      <c r="H13" s="31"/>
    </row>
    <row r="14" spans="2:8" x14ac:dyDescent="0.35">
      <c r="B14" s="24">
        <v>3</v>
      </c>
      <c r="C14" s="26" t="s">
        <v>208</v>
      </c>
      <c r="D14" s="26" t="s">
        <v>453</v>
      </c>
      <c r="E14" s="39">
        <v>41074</v>
      </c>
      <c r="F14" s="40">
        <f t="shared" si="0"/>
        <v>2012</v>
      </c>
      <c r="G14" s="40">
        <f t="shared" si="1"/>
        <v>6</v>
      </c>
      <c r="H14" s="31"/>
    </row>
    <row r="15" spans="2:8" x14ac:dyDescent="0.35">
      <c r="B15" s="24">
        <v>4</v>
      </c>
      <c r="C15" s="26" t="s">
        <v>168</v>
      </c>
      <c r="D15" s="26" t="s">
        <v>454</v>
      </c>
      <c r="E15" s="39">
        <v>40898</v>
      </c>
      <c r="F15" s="40">
        <f t="shared" si="0"/>
        <v>2011</v>
      </c>
      <c r="G15" s="40">
        <f t="shared" si="1"/>
        <v>12</v>
      </c>
      <c r="H15" s="31"/>
    </row>
    <row r="16" spans="2:8" x14ac:dyDescent="0.35">
      <c r="B16" s="24">
        <v>5</v>
      </c>
      <c r="C16" s="26" t="s">
        <v>72</v>
      </c>
      <c r="D16" s="26" t="s">
        <v>455</v>
      </c>
      <c r="E16" s="39">
        <v>40459</v>
      </c>
      <c r="F16" s="40">
        <f t="shared" si="0"/>
        <v>2010</v>
      </c>
      <c r="G16" s="40">
        <f t="shared" si="1"/>
        <v>10</v>
      </c>
      <c r="H16" s="31"/>
    </row>
    <row r="17" spans="2:8" x14ac:dyDescent="0.35">
      <c r="B17" s="24">
        <v>6</v>
      </c>
      <c r="C17" s="26" t="s">
        <v>456</v>
      </c>
      <c r="D17" s="26" t="s">
        <v>457</v>
      </c>
      <c r="E17" s="39">
        <v>41038</v>
      </c>
      <c r="F17" s="40">
        <f t="shared" si="0"/>
        <v>2012</v>
      </c>
      <c r="G17" s="40">
        <f t="shared" si="1"/>
        <v>5</v>
      </c>
      <c r="H17" s="31"/>
    </row>
    <row r="18" spans="2:8" x14ac:dyDescent="0.35">
      <c r="B18" s="24">
        <v>7</v>
      </c>
      <c r="C18" s="26" t="s">
        <v>158</v>
      </c>
      <c r="D18" s="26" t="s">
        <v>458</v>
      </c>
      <c r="E18" s="39">
        <v>40932</v>
      </c>
      <c r="F18" s="40">
        <f t="shared" si="0"/>
        <v>2012</v>
      </c>
      <c r="G18" s="40">
        <f t="shared" si="1"/>
        <v>1</v>
      </c>
      <c r="H18" s="31"/>
    </row>
    <row r="19" spans="2:8" x14ac:dyDescent="0.35">
      <c r="B19" s="24">
        <v>8</v>
      </c>
      <c r="C19" s="26" t="s">
        <v>111</v>
      </c>
      <c r="D19" s="26" t="s">
        <v>459</v>
      </c>
      <c r="E19" s="39">
        <v>40786</v>
      </c>
      <c r="F19" s="40">
        <f t="shared" si="0"/>
        <v>2011</v>
      </c>
      <c r="G19" s="40">
        <f t="shared" si="1"/>
        <v>8</v>
      </c>
      <c r="H19" s="31"/>
    </row>
    <row r="20" spans="2:8" x14ac:dyDescent="0.35">
      <c r="B20" s="24">
        <v>9</v>
      </c>
      <c r="C20" s="26" t="s">
        <v>460</v>
      </c>
      <c r="D20" s="26" t="s">
        <v>461</v>
      </c>
      <c r="E20" s="39">
        <v>40760</v>
      </c>
      <c r="F20" s="40">
        <f t="shared" si="0"/>
        <v>2011</v>
      </c>
      <c r="G20" s="40">
        <f t="shared" si="1"/>
        <v>8</v>
      </c>
      <c r="H20" s="31"/>
    </row>
    <row r="21" spans="2:8" x14ac:dyDescent="0.35">
      <c r="B21" s="24">
        <v>10</v>
      </c>
      <c r="C21" s="26" t="s">
        <v>462</v>
      </c>
      <c r="D21" s="26" t="s">
        <v>463</v>
      </c>
      <c r="E21" s="39">
        <v>41003</v>
      </c>
      <c r="F21" s="40">
        <f t="shared" si="0"/>
        <v>2012</v>
      </c>
      <c r="G21" s="40">
        <f t="shared" si="1"/>
        <v>4</v>
      </c>
      <c r="H21" s="31"/>
    </row>
    <row r="22" spans="2:8" x14ac:dyDescent="0.35">
      <c r="B22" s="24">
        <v>11</v>
      </c>
      <c r="C22" s="26" t="s">
        <v>84</v>
      </c>
      <c r="D22" s="26" t="s">
        <v>464</v>
      </c>
      <c r="E22" s="39">
        <v>40735</v>
      </c>
      <c r="F22" s="40">
        <f t="shared" si="0"/>
        <v>2011</v>
      </c>
      <c r="G22" s="40">
        <f t="shared" si="1"/>
        <v>7</v>
      </c>
      <c r="H22" s="31"/>
    </row>
    <row r="23" spans="2:8" x14ac:dyDescent="0.35">
      <c r="B23" s="24">
        <v>12</v>
      </c>
      <c r="C23" s="26" t="s">
        <v>150</v>
      </c>
      <c r="D23" s="26" t="s">
        <v>465</v>
      </c>
      <c r="E23" s="39">
        <v>40530</v>
      </c>
      <c r="F23" s="40">
        <f t="shared" si="0"/>
        <v>2010</v>
      </c>
      <c r="G23" s="40">
        <f t="shared" si="1"/>
        <v>12</v>
      </c>
      <c r="H23" s="31"/>
    </row>
    <row r="24" spans="2:8" x14ac:dyDescent="0.35">
      <c r="B24" s="24">
        <v>13</v>
      </c>
      <c r="C24" s="26" t="s">
        <v>466</v>
      </c>
      <c r="D24" s="26" t="s">
        <v>467</v>
      </c>
      <c r="E24" s="39">
        <v>40531</v>
      </c>
      <c r="F24" s="40">
        <f t="shared" si="0"/>
        <v>2010</v>
      </c>
      <c r="G24" s="40">
        <f t="shared" si="1"/>
        <v>12</v>
      </c>
      <c r="H24" s="31"/>
    </row>
    <row r="25" spans="2:8" x14ac:dyDescent="0.35">
      <c r="B25" s="24">
        <v>14</v>
      </c>
      <c r="C25" s="26" t="s">
        <v>468</v>
      </c>
      <c r="D25" s="26" t="s">
        <v>469</v>
      </c>
      <c r="E25" s="39">
        <v>40606</v>
      </c>
      <c r="F25" s="40">
        <f t="shared" si="0"/>
        <v>2011</v>
      </c>
      <c r="G25" s="40">
        <f t="shared" si="1"/>
        <v>3</v>
      </c>
      <c r="H25" s="31"/>
    </row>
    <row r="26" spans="2:8" x14ac:dyDescent="0.35">
      <c r="B26" s="24">
        <v>15</v>
      </c>
      <c r="C26" s="26" t="s">
        <v>470</v>
      </c>
      <c r="D26" s="26" t="s">
        <v>471</v>
      </c>
      <c r="E26" s="39">
        <v>40637</v>
      </c>
      <c r="F26" s="40">
        <f t="shared" si="0"/>
        <v>2011</v>
      </c>
      <c r="G26" s="40">
        <f t="shared" si="1"/>
        <v>4</v>
      </c>
      <c r="H26" s="31"/>
    </row>
    <row r="27" spans="2:8" x14ac:dyDescent="0.35">
      <c r="B27" s="24">
        <v>16</v>
      </c>
      <c r="C27" s="26" t="s">
        <v>472</v>
      </c>
      <c r="D27" s="26" t="s">
        <v>473</v>
      </c>
      <c r="E27" s="39">
        <v>41075</v>
      </c>
      <c r="F27" s="40">
        <f t="shared" si="0"/>
        <v>2012</v>
      </c>
      <c r="G27" s="40">
        <f t="shared" si="1"/>
        <v>6</v>
      </c>
      <c r="H27" s="31"/>
    </row>
    <row r="28" spans="2:8" x14ac:dyDescent="0.35">
      <c r="B28" s="24">
        <v>17</v>
      </c>
      <c r="C28" s="26" t="s">
        <v>474</v>
      </c>
      <c r="D28" s="26" t="s">
        <v>475</v>
      </c>
      <c r="E28" s="39">
        <v>40491</v>
      </c>
      <c r="F28" s="40">
        <f t="shared" si="0"/>
        <v>2010</v>
      </c>
      <c r="G28" s="40">
        <f t="shared" si="1"/>
        <v>11</v>
      </c>
      <c r="H28" s="31"/>
    </row>
    <row r="29" spans="2:8" x14ac:dyDescent="0.35">
      <c r="B29" s="24">
        <v>18</v>
      </c>
      <c r="C29" s="26" t="s">
        <v>476</v>
      </c>
      <c r="D29" s="26" t="s">
        <v>477</v>
      </c>
      <c r="E29" s="39">
        <v>41078</v>
      </c>
      <c r="F29" s="40">
        <f t="shared" si="0"/>
        <v>2012</v>
      </c>
      <c r="G29" s="40">
        <f t="shared" si="1"/>
        <v>6</v>
      </c>
      <c r="H29" s="31"/>
    </row>
    <row r="30" spans="2:8" x14ac:dyDescent="0.35">
      <c r="B30" s="24">
        <v>19</v>
      </c>
      <c r="C30" s="26" t="s">
        <v>111</v>
      </c>
      <c r="D30" s="26" t="s">
        <v>478</v>
      </c>
      <c r="E30" s="39">
        <v>40516</v>
      </c>
      <c r="F30" s="40">
        <f t="shared" si="0"/>
        <v>2010</v>
      </c>
      <c r="G30" s="40">
        <f t="shared" si="1"/>
        <v>12</v>
      </c>
      <c r="H30" s="31"/>
    </row>
    <row r="31" spans="2:8" x14ac:dyDescent="0.35">
      <c r="B31" s="24">
        <v>20</v>
      </c>
      <c r="C31" s="26" t="s">
        <v>109</v>
      </c>
      <c r="D31" s="26" t="s">
        <v>479</v>
      </c>
      <c r="E31" s="39">
        <v>40629</v>
      </c>
      <c r="F31" s="40">
        <f t="shared" si="0"/>
        <v>2011</v>
      </c>
      <c r="G31" s="40">
        <f t="shared" si="1"/>
        <v>3</v>
      </c>
      <c r="H31" s="31"/>
    </row>
    <row r="32" spans="2:8" x14ac:dyDescent="0.35">
      <c r="B32" s="24">
        <v>21</v>
      </c>
      <c r="C32" s="26" t="s">
        <v>480</v>
      </c>
      <c r="D32" s="26" t="s">
        <v>481</v>
      </c>
      <c r="E32" s="39">
        <v>40548</v>
      </c>
      <c r="F32" s="40">
        <f t="shared" si="0"/>
        <v>2011</v>
      </c>
      <c r="G32" s="40">
        <f t="shared" si="1"/>
        <v>1</v>
      </c>
      <c r="H32" s="31"/>
    </row>
    <row r="33" spans="2:8" x14ac:dyDescent="0.35">
      <c r="B33" s="24">
        <v>22</v>
      </c>
      <c r="C33" s="26" t="s">
        <v>476</v>
      </c>
      <c r="D33" s="26" t="s">
        <v>482</v>
      </c>
      <c r="E33" s="39">
        <v>40565</v>
      </c>
      <c r="F33" s="40">
        <f t="shared" si="0"/>
        <v>2011</v>
      </c>
      <c r="G33" s="40">
        <f t="shared" si="1"/>
        <v>1</v>
      </c>
      <c r="H33" s="31"/>
    </row>
    <row r="34" spans="2:8" x14ac:dyDescent="0.35">
      <c r="B34" s="24">
        <v>23</v>
      </c>
      <c r="C34" s="26" t="s">
        <v>483</v>
      </c>
      <c r="D34" s="26" t="s">
        <v>113</v>
      </c>
      <c r="E34" s="39">
        <v>40924</v>
      </c>
      <c r="F34" s="40">
        <f t="shared" si="0"/>
        <v>2012</v>
      </c>
      <c r="G34" s="40">
        <f t="shared" si="1"/>
        <v>1</v>
      </c>
      <c r="H34" s="31"/>
    </row>
    <row r="35" spans="2:8" x14ac:dyDescent="0.35">
      <c r="B35" s="24">
        <v>24</v>
      </c>
      <c r="C35" s="26" t="s">
        <v>484</v>
      </c>
      <c r="D35" s="26" t="s">
        <v>485</v>
      </c>
      <c r="E35" s="39">
        <v>40649</v>
      </c>
      <c r="F35" s="40">
        <f t="shared" si="0"/>
        <v>2011</v>
      </c>
      <c r="G35" s="40">
        <f t="shared" si="1"/>
        <v>4</v>
      </c>
      <c r="H35" s="31"/>
    </row>
    <row r="36" spans="2:8" x14ac:dyDescent="0.35">
      <c r="B36" s="24">
        <v>25</v>
      </c>
      <c r="C36" s="26" t="s">
        <v>472</v>
      </c>
      <c r="D36" s="26" t="s">
        <v>486</v>
      </c>
      <c r="E36" s="39">
        <v>40501</v>
      </c>
      <c r="F36" s="40">
        <f t="shared" si="0"/>
        <v>2010</v>
      </c>
      <c r="G36" s="40">
        <f t="shared" si="1"/>
        <v>11</v>
      </c>
      <c r="H36" s="31"/>
    </row>
    <row r="37" spans="2:8" x14ac:dyDescent="0.35">
      <c r="B37" s="24">
        <v>26</v>
      </c>
      <c r="C37" s="26" t="s">
        <v>111</v>
      </c>
      <c r="D37" s="26" t="s">
        <v>487</v>
      </c>
      <c r="E37" s="39">
        <v>40451</v>
      </c>
      <c r="F37" s="40">
        <f t="shared" si="0"/>
        <v>2010</v>
      </c>
      <c r="G37" s="40">
        <f t="shared" si="1"/>
        <v>9</v>
      </c>
      <c r="H37" s="31"/>
    </row>
    <row r="38" spans="2:8" x14ac:dyDescent="0.35">
      <c r="B38" s="24">
        <v>27</v>
      </c>
      <c r="C38" s="26" t="s">
        <v>488</v>
      </c>
      <c r="D38" s="26" t="s">
        <v>489</v>
      </c>
      <c r="E38" s="39">
        <v>40439</v>
      </c>
      <c r="F38" s="40">
        <f t="shared" si="0"/>
        <v>2010</v>
      </c>
      <c r="G38" s="40">
        <f t="shared" si="1"/>
        <v>9</v>
      </c>
      <c r="H38" s="31"/>
    </row>
    <row r="39" spans="2:8" x14ac:dyDescent="0.35">
      <c r="B39" s="24">
        <v>28</v>
      </c>
      <c r="C39" s="26" t="s">
        <v>107</v>
      </c>
      <c r="D39" s="26" t="s">
        <v>490</v>
      </c>
      <c r="E39" s="39">
        <v>40744</v>
      </c>
      <c r="F39" s="40">
        <f t="shared" si="0"/>
        <v>2011</v>
      </c>
      <c r="G39" s="40">
        <f t="shared" si="1"/>
        <v>7</v>
      </c>
      <c r="H39" s="31"/>
    </row>
    <row r="40" spans="2:8" x14ac:dyDescent="0.35">
      <c r="B40" s="24">
        <v>29</v>
      </c>
      <c r="C40" s="26" t="s">
        <v>168</v>
      </c>
      <c r="D40" s="26" t="s">
        <v>491</v>
      </c>
      <c r="E40" s="39">
        <v>40564</v>
      </c>
      <c r="F40" s="40">
        <f t="shared" si="0"/>
        <v>2011</v>
      </c>
      <c r="G40" s="40">
        <f t="shared" si="1"/>
        <v>1</v>
      </c>
      <c r="H40" s="31"/>
    </row>
    <row r="41" spans="2:8" x14ac:dyDescent="0.35">
      <c r="B41" s="24">
        <v>30</v>
      </c>
      <c r="C41" s="26" t="s">
        <v>470</v>
      </c>
      <c r="D41" s="26" t="s">
        <v>492</v>
      </c>
      <c r="E41" s="39">
        <v>40700</v>
      </c>
      <c r="F41" s="40">
        <f t="shared" si="0"/>
        <v>2011</v>
      </c>
      <c r="G41" s="40">
        <f t="shared" si="1"/>
        <v>6</v>
      </c>
      <c r="H41" s="31"/>
    </row>
    <row r="42" spans="2:8" x14ac:dyDescent="0.35">
      <c r="B42" s="24">
        <v>31</v>
      </c>
      <c r="C42" s="26" t="s">
        <v>493</v>
      </c>
      <c r="D42" s="26" t="s">
        <v>494</v>
      </c>
      <c r="E42" s="39">
        <v>40547</v>
      </c>
      <c r="F42" s="40">
        <f t="shared" si="0"/>
        <v>2011</v>
      </c>
      <c r="G42" s="40">
        <f t="shared" si="1"/>
        <v>1</v>
      </c>
      <c r="H42" s="31"/>
    </row>
    <row r="43" spans="2:8" x14ac:dyDescent="0.35">
      <c r="B43" s="24">
        <v>32</v>
      </c>
      <c r="C43" s="26" t="s">
        <v>470</v>
      </c>
      <c r="D43" s="26" t="s">
        <v>495</v>
      </c>
      <c r="E43" s="39">
        <v>40534</v>
      </c>
      <c r="F43" s="40">
        <f t="shared" si="0"/>
        <v>2010</v>
      </c>
      <c r="G43" s="40">
        <f t="shared" si="1"/>
        <v>12</v>
      </c>
      <c r="H43" s="31"/>
    </row>
    <row r="44" spans="2:8" x14ac:dyDescent="0.35">
      <c r="B44" s="24">
        <v>33</v>
      </c>
      <c r="C44" s="26" t="s">
        <v>72</v>
      </c>
      <c r="D44" s="26" t="s">
        <v>496</v>
      </c>
      <c r="E44" s="39">
        <v>40513</v>
      </c>
      <c r="F44" s="40">
        <f t="shared" si="0"/>
        <v>2010</v>
      </c>
      <c r="G44" s="40">
        <f t="shared" si="1"/>
        <v>12</v>
      </c>
      <c r="H44" s="31"/>
    </row>
    <row r="45" spans="2:8" x14ac:dyDescent="0.35">
      <c r="B45" s="24">
        <v>34</v>
      </c>
      <c r="C45" s="26" t="s">
        <v>497</v>
      </c>
      <c r="D45" s="26" t="s">
        <v>498</v>
      </c>
      <c r="E45" s="39">
        <v>40729</v>
      </c>
      <c r="F45" s="40">
        <f t="shared" si="0"/>
        <v>2011</v>
      </c>
      <c r="G45" s="40">
        <f t="shared" si="1"/>
        <v>7</v>
      </c>
      <c r="H45" s="31"/>
    </row>
    <row r="46" spans="2:8" x14ac:dyDescent="0.35">
      <c r="B46" s="24">
        <v>35</v>
      </c>
      <c r="C46" s="26" t="s">
        <v>499</v>
      </c>
      <c r="D46" s="26" t="s">
        <v>500</v>
      </c>
      <c r="E46" s="39">
        <v>41081</v>
      </c>
      <c r="F46" s="40">
        <f t="shared" si="0"/>
        <v>2012</v>
      </c>
      <c r="G46" s="40">
        <f t="shared" si="1"/>
        <v>6</v>
      </c>
      <c r="H46" s="31"/>
    </row>
    <row r="47" spans="2:8" x14ac:dyDescent="0.35">
      <c r="B47" s="24">
        <v>36</v>
      </c>
      <c r="C47" s="26" t="s">
        <v>460</v>
      </c>
      <c r="D47" s="26" t="s">
        <v>501</v>
      </c>
      <c r="E47" s="39">
        <v>41016</v>
      </c>
      <c r="F47" s="40">
        <f t="shared" si="0"/>
        <v>2012</v>
      </c>
      <c r="G47" s="40">
        <f t="shared" si="1"/>
        <v>4</v>
      </c>
      <c r="H47" s="31"/>
    </row>
    <row r="48" spans="2:8" x14ac:dyDescent="0.35">
      <c r="B48" s="24">
        <v>37</v>
      </c>
      <c r="C48" s="26" t="s">
        <v>502</v>
      </c>
      <c r="D48" s="26" t="s">
        <v>487</v>
      </c>
      <c r="E48" s="39">
        <v>40593</v>
      </c>
      <c r="F48" s="40">
        <f t="shared" si="0"/>
        <v>2011</v>
      </c>
      <c r="G48" s="40">
        <f t="shared" si="1"/>
        <v>2</v>
      </c>
      <c r="H48" s="31"/>
    </row>
    <row r="49" spans="2:8" x14ac:dyDescent="0.35">
      <c r="B49" s="24">
        <v>38</v>
      </c>
      <c r="C49" s="26" t="s">
        <v>483</v>
      </c>
      <c r="D49" s="26" t="s">
        <v>503</v>
      </c>
      <c r="E49" s="39">
        <v>40941</v>
      </c>
      <c r="F49" s="40">
        <f t="shared" si="0"/>
        <v>2012</v>
      </c>
      <c r="G49" s="40">
        <f t="shared" si="1"/>
        <v>2</v>
      </c>
      <c r="H49" s="31"/>
    </row>
    <row r="50" spans="2:8" x14ac:dyDescent="0.35">
      <c r="B50" s="24">
        <v>39</v>
      </c>
      <c r="C50" s="26" t="s">
        <v>111</v>
      </c>
      <c r="D50" s="26" t="s">
        <v>504</v>
      </c>
      <c r="E50" s="39">
        <v>40560</v>
      </c>
      <c r="F50" s="40">
        <f t="shared" si="0"/>
        <v>2011</v>
      </c>
      <c r="G50" s="40">
        <f t="shared" si="1"/>
        <v>1</v>
      </c>
      <c r="H50" s="31"/>
    </row>
    <row r="51" spans="2:8" x14ac:dyDescent="0.35">
      <c r="B51" s="24">
        <v>40</v>
      </c>
      <c r="C51" s="26" t="s">
        <v>505</v>
      </c>
      <c r="D51" s="26" t="s">
        <v>506</v>
      </c>
      <c r="E51" s="39">
        <v>40802</v>
      </c>
      <c r="F51" s="40">
        <f t="shared" si="0"/>
        <v>2011</v>
      </c>
      <c r="G51" s="40">
        <f t="shared" si="1"/>
        <v>9</v>
      </c>
      <c r="H51" s="31"/>
    </row>
    <row r="52" spans="2:8" x14ac:dyDescent="0.35">
      <c r="B52" s="24">
        <v>41</v>
      </c>
      <c r="C52" s="26" t="s">
        <v>168</v>
      </c>
      <c r="D52" s="26" t="s">
        <v>507</v>
      </c>
      <c r="E52" s="39">
        <v>40630</v>
      </c>
      <c r="F52" s="40">
        <f t="shared" si="0"/>
        <v>2011</v>
      </c>
      <c r="G52" s="40">
        <f t="shared" si="1"/>
        <v>3</v>
      </c>
      <c r="H52" s="31"/>
    </row>
    <row r="53" spans="2:8" x14ac:dyDescent="0.35">
      <c r="B53" s="24">
        <v>42</v>
      </c>
      <c r="C53" s="26" t="s">
        <v>508</v>
      </c>
      <c r="D53" s="26" t="s">
        <v>509</v>
      </c>
      <c r="E53" s="39">
        <v>40708</v>
      </c>
      <c r="F53" s="40">
        <f t="shared" si="0"/>
        <v>2011</v>
      </c>
      <c r="G53" s="40">
        <f t="shared" si="1"/>
        <v>6</v>
      </c>
      <c r="H53" s="31"/>
    </row>
    <row r="54" spans="2:8" x14ac:dyDescent="0.35">
      <c r="B54" s="24">
        <v>43</v>
      </c>
      <c r="C54" s="26" t="s">
        <v>168</v>
      </c>
      <c r="D54" s="26" t="s">
        <v>510</v>
      </c>
      <c r="E54" s="39">
        <v>40988</v>
      </c>
      <c r="F54" s="40">
        <f t="shared" si="0"/>
        <v>2012</v>
      </c>
      <c r="G54" s="40">
        <f t="shared" si="1"/>
        <v>3</v>
      </c>
      <c r="H54" s="31"/>
    </row>
    <row r="55" spans="2:8" x14ac:dyDescent="0.35">
      <c r="B55" s="24">
        <v>44</v>
      </c>
      <c r="C55" s="26" t="s">
        <v>511</v>
      </c>
      <c r="D55" s="26" t="s">
        <v>512</v>
      </c>
      <c r="E55" s="39">
        <v>40548</v>
      </c>
      <c r="F55" s="40">
        <f t="shared" si="0"/>
        <v>2011</v>
      </c>
      <c r="G55" s="40">
        <f t="shared" si="1"/>
        <v>1</v>
      </c>
      <c r="H55" s="31"/>
    </row>
    <row r="56" spans="2:8" x14ac:dyDescent="0.35">
      <c r="B56" s="24">
        <v>45</v>
      </c>
      <c r="C56" s="26" t="s">
        <v>109</v>
      </c>
      <c r="D56" s="26" t="s">
        <v>451</v>
      </c>
      <c r="E56" s="39">
        <v>41036</v>
      </c>
      <c r="F56" s="40">
        <f t="shared" si="0"/>
        <v>2012</v>
      </c>
      <c r="G56" s="40">
        <f t="shared" si="1"/>
        <v>5</v>
      </c>
      <c r="H56" s="31"/>
    </row>
    <row r="57" spans="2:8" x14ac:dyDescent="0.35">
      <c r="B57" s="24">
        <v>46</v>
      </c>
      <c r="C57" s="26" t="s">
        <v>109</v>
      </c>
      <c r="D57" s="26" t="s">
        <v>513</v>
      </c>
      <c r="E57" s="39">
        <v>40895</v>
      </c>
      <c r="F57" s="40">
        <f t="shared" si="0"/>
        <v>2011</v>
      </c>
      <c r="G57" s="40">
        <f t="shared" si="1"/>
        <v>12</v>
      </c>
      <c r="H57" s="31"/>
    </row>
    <row r="58" spans="2:8" x14ac:dyDescent="0.35">
      <c r="B58" s="24">
        <v>47</v>
      </c>
      <c r="C58" s="26" t="s">
        <v>87</v>
      </c>
      <c r="D58" s="26" t="s">
        <v>514</v>
      </c>
      <c r="E58" s="39">
        <v>40881</v>
      </c>
      <c r="F58" s="40">
        <f t="shared" si="0"/>
        <v>2011</v>
      </c>
      <c r="G58" s="40">
        <f t="shared" si="1"/>
        <v>12</v>
      </c>
      <c r="H58" s="31"/>
    </row>
    <row r="59" spans="2:8" x14ac:dyDescent="0.35">
      <c r="B59" s="24">
        <v>48</v>
      </c>
      <c r="C59" s="26" t="s">
        <v>488</v>
      </c>
      <c r="D59" s="26" t="s">
        <v>515</v>
      </c>
      <c r="E59" s="39">
        <v>40868</v>
      </c>
      <c r="F59" s="40">
        <f t="shared" si="0"/>
        <v>2011</v>
      </c>
      <c r="G59" s="40">
        <f t="shared" si="1"/>
        <v>11</v>
      </c>
      <c r="H59" s="31"/>
    </row>
    <row r="60" spans="2:8" x14ac:dyDescent="0.35">
      <c r="B60" s="24">
        <v>49</v>
      </c>
      <c r="C60" s="26" t="s">
        <v>488</v>
      </c>
      <c r="D60" s="26" t="s">
        <v>516</v>
      </c>
      <c r="E60" s="39">
        <v>40817</v>
      </c>
      <c r="F60" s="40">
        <f t="shared" si="0"/>
        <v>2011</v>
      </c>
      <c r="G60" s="40">
        <f t="shared" si="1"/>
        <v>10</v>
      </c>
      <c r="H60" s="31"/>
    </row>
    <row r="61" spans="2:8" x14ac:dyDescent="0.35">
      <c r="B61" s="24">
        <v>50</v>
      </c>
      <c r="C61" s="26" t="s">
        <v>460</v>
      </c>
      <c r="D61" s="26" t="s">
        <v>517</v>
      </c>
      <c r="E61" s="39">
        <v>40514</v>
      </c>
      <c r="F61" s="40">
        <f t="shared" si="0"/>
        <v>2010</v>
      </c>
      <c r="G61" s="40">
        <f t="shared" si="1"/>
        <v>12</v>
      </c>
      <c r="H61" s="31"/>
    </row>
    <row r="62" spans="2:8" x14ac:dyDescent="0.35">
      <c r="B62" s="24">
        <v>51</v>
      </c>
      <c r="C62" s="26" t="s">
        <v>493</v>
      </c>
      <c r="D62" s="26" t="s">
        <v>518</v>
      </c>
      <c r="E62" s="39">
        <v>40927</v>
      </c>
      <c r="F62" s="40">
        <f t="shared" si="0"/>
        <v>2012</v>
      </c>
      <c r="G62" s="40">
        <f t="shared" si="1"/>
        <v>1</v>
      </c>
      <c r="H62" s="31"/>
    </row>
    <row r="63" spans="2:8" x14ac:dyDescent="0.35">
      <c r="B63" s="24">
        <v>52</v>
      </c>
      <c r="C63" s="26" t="s">
        <v>111</v>
      </c>
      <c r="D63" s="26" t="s">
        <v>519</v>
      </c>
      <c r="E63" s="39">
        <v>40535</v>
      </c>
      <c r="F63" s="40">
        <f t="shared" si="0"/>
        <v>2010</v>
      </c>
      <c r="G63" s="40">
        <f t="shared" si="1"/>
        <v>12</v>
      </c>
      <c r="H63" s="31"/>
    </row>
    <row r="64" spans="2:8" x14ac:dyDescent="0.35">
      <c r="B64" s="24">
        <v>53</v>
      </c>
      <c r="C64" s="26" t="s">
        <v>72</v>
      </c>
      <c r="D64" s="26" t="s">
        <v>520</v>
      </c>
      <c r="E64" s="39">
        <v>40851</v>
      </c>
      <c r="F64" s="40">
        <f t="shared" si="0"/>
        <v>2011</v>
      </c>
      <c r="G64" s="40">
        <f t="shared" si="1"/>
        <v>11</v>
      </c>
      <c r="H64" s="31"/>
    </row>
    <row r="65" spans="2:8" x14ac:dyDescent="0.35">
      <c r="B65" s="24">
        <v>54</v>
      </c>
      <c r="C65" s="26" t="s">
        <v>76</v>
      </c>
      <c r="D65" s="26" t="s">
        <v>521</v>
      </c>
      <c r="E65" s="39">
        <v>40482</v>
      </c>
      <c r="F65" s="40">
        <f t="shared" si="0"/>
        <v>2010</v>
      </c>
      <c r="G65" s="40">
        <f t="shared" si="1"/>
        <v>10</v>
      </c>
      <c r="H65" s="31"/>
    </row>
    <row r="66" spans="2:8" x14ac:dyDescent="0.35">
      <c r="B66" s="24">
        <v>55</v>
      </c>
      <c r="C66" s="26" t="s">
        <v>210</v>
      </c>
      <c r="D66" s="26" t="s">
        <v>522</v>
      </c>
      <c r="E66" s="39">
        <v>40715</v>
      </c>
      <c r="F66" s="40">
        <f t="shared" si="0"/>
        <v>2011</v>
      </c>
      <c r="G66" s="40">
        <f t="shared" si="1"/>
        <v>6</v>
      </c>
      <c r="H66" s="31"/>
    </row>
    <row r="67" spans="2:8" x14ac:dyDescent="0.35">
      <c r="B67" s="24">
        <v>56</v>
      </c>
      <c r="C67" s="26" t="s">
        <v>472</v>
      </c>
      <c r="D67" s="26" t="s">
        <v>523</v>
      </c>
      <c r="E67" s="39">
        <v>40449</v>
      </c>
      <c r="F67" s="40">
        <f t="shared" si="0"/>
        <v>2010</v>
      </c>
      <c r="G67" s="40">
        <f t="shared" si="1"/>
        <v>9</v>
      </c>
      <c r="H67" s="31"/>
    </row>
    <row r="68" spans="2:8" x14ac:dyDescent="0.35">
      <c r="B68" s="24">
        <v>57</v>
      </c>
      <c r="C68" s="26" t="s">
        <v>508</v>
      </c>
      <c r="D68" s="26" t="s">
        <v>524</v>
      </c>
      <c r="E68" s="39">
        <v>40791</v>
      </c>
      <c r="F68" s="40">
        <f t="shared" si="0"/>
        <v>2011</v>
      </c>
      <c r="G68" s="40">
        <f t="shared" si="1"/>
        <v>9</v>
      </c>
      <c r="H68" s="31"/>
    </row>
    <row r="69" spans="2:8" x14ac:dyDescent="0.35">
      <c r="B69" s="24">
        <v>58</v>
      </c>
      <c r="C69" s="26" t="s">
        <v>525</v>
      </c>
      <c r="D69" s="26" t="s">
        <v>526</v>
      </c>
      <c r="E69" s="39">
        <v>41049</v>
      </c>
      <c r="F69" s="40">
        <f t="shared" si="0"/>
        <v>2012</v>
      </c>
      <c r="G69" s="40">
        <f t="shared" si="1"/>
        <v>5</v>
      </c>
      <c r="H69" s="31"/>
    </row>
    <row r="70" spans="2:8" x14ac:dyDescent="0.35">
      <c r="B70" s="24">
        <v>59</v>
      </c>
      <c r="C70" s="26" t="s">
        <v>488</v>
      </c>
      <c r="D70" s="26" t="s">
        <v>527</v>
      </c>
      <c r="E70" s="39">
        <v>40607</v>
      </c>
      <c r="F70" s="40">
        <f t="shared" si="0"/>
        <v>2011</v>
      </c>
      <c r="G70" s="40">
        <f t="shared" si="1"/>
        <v>3</v>
      </c>
      <c r="H70" s="31"/>
    </row>
    <row r="71" spans="2:8" x14ac:dyDescent="0.35">
      <c r="B71" s="24">
        <v>60</v>
      </c>
      <c r="C71" s="26" t="s">
        <v>528</v>
      </c>
      <c r="D71" s="26" t="s">
        <v>529</v>
      </c>
      <c r="E71" s="39">
        <v>40532</v>
      </c>
      <c r="F71" s="40">
        <f t="shared" si="0"/>
        <v>2010</v>
      </c>
      <c r="G71" s="40">
        <f t="shared" si="1"/>
        <v>12</v>
      </c>
      <c r="H71" s="31"/>
    </row>
    <row r="72" spans="2:8" x14ac:dyDescent="0.35">
      <c r="B72" s="24">
        <v>61</v>
      </c>
      <c r="C72" s="26" t="s">
        <v>210</v>
      </c>
      <c r="D72" s="26" t="s">
        <v>530</v>
      </c>
      <c r="E72" s="39">
        <v>40764</v>
      </c>
      <c r="F72" s="40">
        <f t="shared" si="0"/>
        <v>2011</v>
      </c>
      <c r="G72" s="40">
        <f t="shared" si="1"/>
        <v>8</v>
      </c>
      <c r="H72" s="31"/>
    </row>
    <row r="73" spans="2:8" x14ac:dyDescent="0.35">
      <c r="B73" s="24">
        <v>62</v>
      </c>
      <c r="C73" s="26" t="s">
        <v>531</v>
      </c>
      <c r="D73" s="26" t="s">
        <v>532</v>
      </c>
      <c r="E73" s="39">
        <v>41010</v>
      </c>
      <c r="F73" s="40">
        <f t="shared" si="0"/>
        <v>2012</v>
      </c>
      <c r="G73" s="40">
        <f t="shared" si="1"/>
        <v>4</v>
      </c>
      <c r="H73" s="31"/>
    </row>
    <row r="74" spans="2:8" x14ac:dyDescent="0.35">
      <c r="B74" s="24">
        <v>63</v>
      </c>
      <c r="C74" s="26" t="s">
        <v>528</v>
      </c>
      <c r="D74" s="26" t="s">
        <v>533</v>
      </c>
      <c r="E74" s="39">
        <v>41033</v>
      </c>
      <c r="F74" s="40">
        <f t="shared" si="0"/>
        <v>2012</v>
      </c>
      <c r="G74" s="40">
        <f t="shared" si="1"/>
        <v>5</v>
      </c>
      <c r="H74" s="31"/>
    </row>
    <row r="75" spans="2:8" x14ac:dyDescent="0.35">
      <c r="B75" s="29">
        <v>64</v>
      </c>
      <c r="C75" s="26" t="s">
        <v>82</v>
      </c>
      <c r="D75" s="26" t="s">
        <v>534</v>
      </c>
      <c r="E75" s="39">
        <v>40897</v>
      </c>
      <c r="F75" s="40">
        <f t="shared" si="0"/>
        <v>2011</v>
      </c>
      <c r="G75" s="40">
        <f t="shared" si="1"/>
        <v>12</v>
      </c>
      <c r="H75" s="31"/>
    </row>
    <row r="76" spans="2:8" x14ac:dyDescent="0.35">
      <c r="B76" s="29">
        <v>65</v>
      </c>
      <c r="C76" s="26" t="s">
        <v>535</v>
      </c>
      <c r="D76" s="26" t="s">
        <v>536</v>
      </c>
      <c r="E76" s="39">
        <v>41081</v>
      </c>
      <c r="F76" s="40">
        <f t="shared" si="0"/>
        <v>2012</v>
      </c>
      <c r="G76" s="40">
        <f t="shared" si="1"/>
        <v>6</v>
      </c>
      <c r="H76" s="31"/>
    </row>
    <row r="77" spans="2:8" x14ac:dyDescent="0.35">
      <c r="B77" s="29">
        <v>66</v>
      </c>
      <c r="C77" s="26" t="s">
        <v>537</v>
      </c>
      <c r="D77" s="26" t="s">
        <v>538</v>
      </c>
      <c r="E77" s="39">
        <v>40668</v>
      </c>
      <c r="F77" s="40">
        <f t="shared" ref="F77:F111" si="2">YEAR(E77)</f>
        <v>2011</v>
      </c>
      <c r="G77" s="40">
        <f t="shared" ref="G77:G111" si="3">MONTH(E77)</f>
        <v>5</v>
      </c>
      <c r="H77" s="31"/>
    </row>
    <row r="78" spans="2:8" x14ac:dyDescent="0.35">
      <c r="B78" s="29">
        <v>67</v>
      </c>
      <c r="C78" s="26" t="s">
        <v>508</v>
      </c>
      <c r="D78" s="26" t="s">
        <v>539</v>
      </c>
      <c r="E78" s="39">
        <v>41058</v>
      </c>
      <c r="F78" s="40">
        <f t="shared" si="2"/>
        <v>2012</v>
      </c>
      <c r="G78" s="40">
        <f t="shared" si="3"/>
        <v>5</v>
      </c>
      <c r="H78" s="31"/>
    </row>
    <row r="79" spans="2:8" x14ac:dyDescent="0.35">
      <c r="B79" s="29">
        <v>68</v>
      </c>
      <c r="C79" s="26" t="s">
        <v>472</v>
      </c>
      <c r="D79" s="26" t="s">
        <v>540</v>
      </c>
      <c r="E79" s="39">
        <v>40529</v>
      </c>
      <c r="F79" s="40">
        <f t="shared" si="2"/>
        <v>2010</v>
      </c>
      <c r="G79" s="40">
        <f t="shared" si="3"/>
        <v>12</v>
      </c>
      <c r="H79" s="31"/>
    </row>
    <row r="80" spans="2:8" x14ac:dyDescent="0.35">
      <c r="B80" s="29">
        <v>69</v>
      </c>
      <c r="C80" s="26" t="s">
        <v>499</v>
      </c>
      <c r="D80" s="26" t="s">
        <v>541</v>
      </c>
      <c r="E80" s="39">
        <v>40613</v>
      </c>
      <c r="F80" s="40">
        <f t="shared" si="2"/>
        <v>2011</v>
      </c>
      <c r="G80" s="40">
        <f t="shared" si="3"/>
        <v>3</v>
      </c>
      <c r="H80" s="31"/>
    </row>
    <row r="81" spans="2:8" x14ac:dyDescent="0.35">
      <c r="B81" s="29">
        <v>70</v>
      </c>
      <c r="C81" s="26" t="s">
        <v>109</v>
      </c>
      <c r="D81" s="26" t="s">
        <v>542</v>
      </c>
      <c r="E81" s="39">
        <v>40723</v>
      </c>
      <c r="F81" s="40">
        <f t="shared" si="2"/>
        <v>2011</v>
      </c>
      <c r="G81" s="40">
        <f t="shared" si="3"/>
        <v>6</v>
      </c>
      <c r="H81" s="31"/>
    </row>
    <row r="82" spans="2:8" x14ac:dyDescent="0.35">
      <c r="B82" s="29">
        <v>71</v>
      </c>
      <c r="C82" s="26" t="s">
        <v>543</v>
      </c>
      <c r="D82" s="26" t="s">
        <v>544</v>
      </c>
      <c r="E82" s="39">
        <v>40479</v>
      </c>
      <c r="F82" s="40">
        <f t="shared" si="2"/>
        <v>2010</v>
      </c>
      <c r="G82" s="40">
        <f t="shared" si="3"/>
        <v>10</v>
      </c>
      <c r="H82" s="31"/>
    </row>
    <row r="83" spans="2:8" x14ac:dyDescent="0.35">
      <c r="B83" s="29">
        <v>73</v>
      </c>
      <c r="C83" s="26" t="s">
        <v>109</v>
      </c>
      <c r="D83" s="26" t="s">
        <v>545</v>
      </c>
      <c r="E83" s="39">
        <v>40963</v>
      </c>
      <c r="F83" s="40">
        <f t="shared" si="2"/>
        <v>2012</v>
      </c>
      <c r="G83" s="40">
        <f t="shared" si="3"/>
        <v>2</v>
      </c>
      <c r="H83" s="31"/>
    </row>
    <row r="84" spans="2:8" x14ac:dyDescent="0.35">
      <c r="B84" s="29">
        <v>74</v>
      </c>
      <c r="C84" s="26" t="s">
        <v>497</v>
      </c>
      <c r="D84" s="26" t="s">
        <v>546</v>
      </c>
      <c r="E84" s="39">
        <v>41002</v>
      </c>
      <c r="F84" s="40">
        <f t="shared" si="2"/>
        <v>2012</v>
      </c>
      <c r="G84" s="40">
        <f t="shared" si="3"/>
        <v>4</v>
      </c>
      <c r="H84" s="31"/>
    </row>
    <row r="85" spans="2:8" x14ac:dyDescent="0.35">
      <c r="B85" s="29">
        <v>75</v>
      </c>
      <c r="C85" s="26" t="s">
        <v>547</v>
      </c>
      <c r="D85" s="26" t="s">
        <v>548</v>
      </c>
      <c r="E85" s="39">
        <v>40964</v>
      </c>
      <c r="F85" s="40">
        <f t="shared" si="2"/>
        <v>2012</v>
      </c>
      <c r="G85" s="40">
        <f t="shared" si="3"/>
        <v>2</v>
      </c>
      <c r="H85" s="31"/>
    </row>
    <row r="86" spans="2:8" x14ac:dyDescent="0.35">
      <c r="B86" s="29">
        <v>76</v>
      </c>
      <c r="C86" s="26" t="s">
        <v>488</v>
      </c>
      <c r="D86" s="26" t="s">
        <v>549</v>
      </c>
      <c r="E86" s="39">
        <v>40935</v>
      </c>
      <c r="F86" s="40">
        <f t="shared" si="2"/>
        <v>2012</v>
      </c>
      <c r="G86" s="40">
        <f t="shared" si="3"/>
        <v>1</v>
      </c>
      <c r="H86" s="31"/>
    </row>
    <row r="87" spans="2:8" x14ac:dyDescent="0.35">
      <c r="B87" s="29">
        <v>77</v>
      </c>
      <c r="C87" s="26" t="s">
        <v>114</v>
      </c>
      <c r="D87" s="26" t="s">
        <v>550</v>
      </c>
      <c r="E87" s="39">
        <v>41052</v>
      </c>
      <c r="F87" s="40">
        <f t="shared" si="2"/>
        <v>2012</v>
      </c>
      <c r="G87" s="40">
        <f t="shared" si="3"/>
        <v>5</v>
      </c>
      <c r="H87" s="31"/>
    </row>
    <row r="88" spans="2:8" x14ac:dyDescent="0.35">
      <c r="B88" s="29">
        <v>78</v>
      </c>
      <c r="C88" s="26" t="s">
        <v>551</v>
      </c>
      <c r="D88" s="26" t="s">
        <v>552</v>
      </c>
      <c r="E88" s="39">
        <v>40500</v>
      </c>
      <c r="F88" s="40">
        <f t="shared" si="2"/>
        <v>2010</v>
      </c>
      <c r="G88" s="40">
        <f t="shared" si="3"/>
        <v>11</v>
      </c>
      <c r="H88" s="31"/>
    </row>
    <row r="89" spans="2:8" x14ac:dyDescent="0.35">
      <c r="B89" s="29">
        <v>79</v>
      </c>
      <c r="C89" s="26" t="s">
        <v>553</v>
      </c>
      <c r="D89" s="26" t="s">
        <v>554</v>
      </c>
      <c r="E89" s="39">
        <v>40597</v>
      </c>
      <c r="F89" s="40">
        <f t="shared" si="2"/>
        <v>2011</v>
      </c>
      <c r="G89" s="40">
        <f t="shared" si="3"/>
        <v>2</v>
      </c>
      <c r="H89" s="31"/>
    </row>
    <row r="90" spans="2:8" x14ac:dyDescent="0.35">
      <c r="B90" s="29">
        <v>80</v>
      </c>
      <c r="C90" s="26" t="s">
        <v>555</v>
      </c>
      <c r="D90" s="26" t="s">
        <v>556</v>
      </c>
      <c r="E90" s="39">
        <v>40612</v>
      </c>
      <c r="F90" s="40">
        <f t="shared" si="2"/>
        <v>2011</v>
      </c>
      <c r="G90" s="40">
        <f t="shared" si="3"/>
        <v>3</v>
      </c>
      <c r="H90" s="31"/>
    </row>
    <row r="91" spans="2:8" x14ac:dyDescent="0.35">
      <c r="B91" s="29">
        <v>81</v>
      </c>
      <c r="C91" s="26" t="s">
        <v>72</v>
      </c>
      <c r="D91" s="26" t="s">
        <v>557</v>
      </c>
      <c r="E91" s="39">
        <v>41065</v>
      </c>
      <c r="F91" s="40">
        <f t="shared" si="2"/>
        <v>2012</v>
      </c>
      <c r="G91" s="40">
        <f t="shared" si="3"/>
        <v>6</v>
      </c>
      <c r="H91" s="31"/>
    </row>
    <row r="92" spans="2:8" x14ac:dyDescent="0.35">
      <c r="B92" s="29">
        <v>82</v>
      </c>
      <c r="C92" s="26" t="s">
        <v>196</v>
      </c>
      <c r="D92" s="26" t="s">
        <v>558</v>
      </c>
      <c r="E92" s="39">
        <v>40737</v>
      </c>
      <c r="F92" s="40">
        <f t="shared" si="2"/>
        <v>2011</v>
      </c>
      <c r="G92" s="40">
        <f t="shared" si="3"/>
        <v>7</v>
      </c>
      <c r="H92" s="31"/>
    </row>
    <row r="93" spans="2:8" x14ac:dyDescent="0.35">
      <c r="B93" s="29">
        <v>83</v>
      </c>
      <c r="C93" s="26" t="s">
        <v>476</v>
      </c>
      <c r="D93" s="26" t="s">
        <v>559</v>
      </c>
      <c r="E93" s="39">
        <v>40609</v>
      </c>
      <c r="F93" s="40">
        <f t="shared" si="2"/>
        <v>2011</v>
      </c>
      <c r="G93" s="40">
        <f t="shared" si="3"/>
        <v>3</v>
      </c>
      <c r="H93" s="31"/>
    </row>
    <row r="94" spans="2:8" x14ac:dyDescent="0.35">
      <c r="B94" s="29">
        <v>84</v>
      </c>
      <c r="C94" s="26" t="s">
        <v>210</v>
      </c>
      <c r="D94" s="26" t="s">
        <v>560</v>
      </c>
      <c r="E94" s="39">
        <v>40793</v>
      </c>
      <c r="F94" s="40">
        <f t="shared" si="2"/>
        <v>2011</v>
      </c>
      <c r="G94" s="40">
        <f t="shared" si="3"/>
        <v>9</v>
      </c>
      <c r="H94" s="31"/>
    </row>
    <row r="95" spans="2:8" x14ac:dyDescent="0.35">
      <c r="B95" s="29">
        <v>85</v>
      </c>
      <c r="C95" s="26" t="s">
        <v>109</v>
      </c>
      <c r="D95" s="26" t="s">
        <v>561</v>
      </c>
      <c r="E95" s="39">
        <v>41069</v>
      </c>
      <c r="F95" s="40">
        <f t="shared" si="2"/>
        <v>2012</v>
      </c>
      <c r="G95" s="40">
        <f t="shared" si="3"/>
        <v>6</v>
      </c>
      <c r="H95" s="31"/>
    </row>
    <row r="96" spans="2:8" x14ac:dyDescent="0.35">
      <c r="B96" s="29">
        <v>86</v>
      </c>
      <c r="C96" s="26" t="s">
        <v>562</v>
      </c>
      <c r="D96" s="26" t="s">
        <v>563</v>
      </c>
      <c r="E96" s="39">
        <v>40901</v>
      </c>
      <c r="F96" s="40">
        <f t="shared" si="2"/>
        <v>2011</v>
      </c>
      <c r="G96" s="40">
        <f t="shared" si="3"/>
        <v>12</v>
      </c>
      <c r="H96" s="31"/>
    </row>
    <row r="97" spans="2:8" x14ac:dyDescent="0.35">
      <c r="B97" s="29">
        <v>87</v>
      </c>
      <c r="C97" s="26" t="s">
        <v>97</v>
      </c>
      <c r="D97" s="26" t="s">
        <v>564</v>
      </c>
      <c r="E97" s="39">
        <v>40602</v>
      </c>
      <c r="F97" s="40">
        <f t="shared" si="2"/>
        <v>2011</v>
      </c>
      <c r="G97" s="40">
        <f t="shared" si="3"/>
        <v>2</v>
      </c>
      <c r="H97" s="31"/>
    </row>
    <row r="98" spans="2:8" x14ac:dyDescent="0.35">
      <c r="B98" s="29">
        <v>88</v>
      </c>
      <c r="C98" s="26" t="s">
        <v>148</v>
      </c>
      <c r="D98" s="26" t="s">
        <v>565</v>
      </c>
      <c r="E98" s="39">
        <v>40665</v>
      </c>
      <c r="F98" s="40">
        <f t="shared" si="2"/>
        <v>2011</v>
      </c>
      <c r="G98" s="40">
        <f t="shared" si="3"/>
        <v>5</v>
      </c>
      <c r="H98" s="31"/>
    </row>
    <row r="99" spans="2:8" x14ac:dyDescent="0.35">
      <c r="B99" s="29">
        <v>89</v>
      </c>
      <c r="C99" s="26" t="s">
        <v>562</v>
      </c>
      <c r="D99" s="26" t="s">
        <v>469</v>
      </c>
      <c r="E99" s="39">
        <v>40734</v>
      </c>
      <c r="F99" s="40">
        <f t="shared" si="2"/>
        <v>2011</v>
      </c>
      <c r="G99" s="40">
        <f t="shared" si="3"/>
        <v>7</v>
      </c>
      <c r="H99" s="31"/>
    </row>
    <row r="100" spans="2:8" x14ac:dyDescent="0.35">
      <c r="B100" s="29">
        <v>90</v>
      </c>
      <c r="C100" s="26" t="s">
        <v>508</v>
      </c>
      <c r="D100" s="26" t="s">
        <v>566</v>
      </c>
      <c r="E100" s="39">
        <v>40993</v>
      </c>
      <c r="F100" s="40">
        <f t="shared" si="2"/>
        <v>2012</v>
      </c>
      <c r="G100" s="40">
        <f t="shared" si="3"/>
        <v>3</v>
      </c>
      <c r="H100" s="31"/>
    </row>
    <row r="101" spans="2:8" x14ac:dyDescent="0.35">
      <c r="B101" s="29">
        <v>91</v>
      </c>
      <c r="C101" s="26" t="s">
        <v>470</v>
      </c>
      <c r="D101" s="26" t="s">
        <v>567</v>
      </c>
      <c r="E101" s="39">
        <v>41038</v>
      </c>
      <c r="F101" s="40">
        <f t="shared" si="2"/>
        <v>2012</v>
      </c>
      <c r="G101" s="40">
        <f t="shared" si="3"/>
        <v>5</v>
      </c>
      <c r="H101" s="31"/>
    </row>
    <row r="102" spans="2:8" x14ac:dyDescent="0.35">
      <c r="B102" s="29">
        <v>92</v>
      </c>
      <c r="C102" s="26" t="s">
        <v>528</v>
      </c>
      <c r="D102" s="26" t="s">
        <v>521</v>
      </c>
      <c r="E102" s="39">
        <v>40953</v>
      </c>
      <c r="F102" s="40">
        <f t="shared" si="2"/>
        <v>2012</v>
      </c>
      <c r="G102" s="40">
        <f t="shared" si="3"/>
        <v>2</v>
      </c>
      <c r="H102" s="31"/>
    </row>
    <row r="103" spans="2:8" x14ac:dyDescent="0.35">
      <c r="B103" s="29">
        <v>93</v>
      </c>
      <c r="C103" s="26" t="s">
        <v>188</v>
      </c>
      <c r="D103" s="26" t="s">
        <v>568</v>
      </c>
      <c r="E103" s="39">
        <v>40431</v>
      </c>
      <c r="F103" s="40">
        <f t="shared" si="2"/>
        <v>2010</v>
      </c>
      <c r="G103" s="40">
        <f t="shared" si="3"/>
        <v>9</v>
      </c>
      <c r="H103" s="31"/>
    </row>
    <row r="104" spans="2:8" x14ac:dyDescent="0.35">
      <c r="B104" s="29">
        <v>94</v>
      </c>
      <c r="C104" s="26" t="s">
        <v>474</v>
      </c>
      <c r="D104" s="26" t="s">
        <v>478</v>
      </c>
      <c r="E104" s="39">
        <v>40538</v>
      </c>
      <c r="F104" s="40">
        <f t="shared" si="2"/>
        <v>2010</v>
      </c>
      <c r="G104" s="40">
        <f t="shared" si="3"/>
        <v>12</v>
      </c>
      <c r="H104" s="31"/>
    </row>
    <row r="105" spans="2:8" x14ac:dyDescent="0.35">
      <c r="B105" s="29">
        <v>95</v>
      </c>
      <c r="C105" s="26" t="s">
        <v>553</v>
      </c>
      <c r="D105" s="26" t="s">
        <v>569</v>
      </c>
      <c r="E105" s="39">
        <v>40709</v>
      </c>
      <c r="F105" s="40">
        <f t="shared" si="2"/>
        <v>2011</v>
      </c>
      <c r="G105" s="40">
        <f t="shared" si="3"/>
        <v>6</v>
      </c>
      <c r="H105" s="31"/>
    </row>
    <row r="106" spans="2:8" x14ac:dyDescent="0.35">
      <c r="B106" s="29">
        <v>96</v>
      </c>
      <c r="C106" s="26" t="s">
        <v>82</v>
      </c>
      <c r="D106" s="26" t="s">
        <v>570</v>
      </c>
      <c r="E106" s="39">
        <v>40865</v>
      </c>
      <c r="F106" s="40">
        <f t="shared" si="2"/>
        <v>2011</v>
      </c>
      <c r="G106" s="40">
        <f t="shared" si="3"/>
        <v>11</v>
      </c>
      <c r="H106" s="31"/>
    </row>
    <row r="107" spans="2:8" x14ac:dyDescent="0.35">
      <c r="B107" s="29">
        <v>97</v>
      </c>
      <c r="C107" s="26" t="s">
        <v>508</v>
      </c>
      <c r="D107" s="26" t="s">
        <v>571</v>
      </c>
      <c r="E107" s="39">
        <v>40742</v>
      </c>
      <c r="F107" s="40">
        <f t="shared" si="2"/>
        <v>2011</v>
      </c>
      <c r="G107" s="40">
        <f t="shared" si="3"/>
        <v>7</v>
      </c>
      <c r="H107" s="31"/>
    </row>
    <row r="108" spans="2:8" x14ac:dyDescent="0.35">
      <c r="B108" s="29">
        <v>98</v>
      </c>
      <c r="C108" s="26" t="s">
        <v>483</v>
      </c>
      <c r="D108" s="26" t="s">
        <v>572</v>
      </c>
      <c r="E108" s="39">
        <v>40997</v>
      </c>
      <c r="F108" s="40">
        <f t="shared" si="2"/>
        <v>2012</v>
      </c>
      <c r="G108" s="40">
        <f t="shared" si="3"/>
        <v>3</v>
      </c>
      <c r="H108" s="31"/>
    </row>
    <row r="109" spans="2:8" x14ac:dyDescent="0.35">
      <c r="B109" s="29">
        <v>99</v>
      </c>
      <c r="C109" s="26" t="s">
        <v>114</v>
      </c>
      <c r="D109" s="26" t="s">
        <v>527</v>
      </c>
      <c r="E109" s="39">
        <v>40748</v>
      </c>
      <c r="F109" s="40">
        <f t="shared" si="2"/>
        <v>2011</v>
      </c>
      <c r="G109" s="40">
        <f t="shared" si="3"/>
        <v>7</v>
      </c>
      <c r="H109" s="31"/>
    </row>
    <row r="110" spans="2:8" x14ac:dyDescent="0.35">
      <c r="B110" s="29">
        <v>100</v>
      </c>
      <c r="C110" s="26" t="s">
        <v>460</v>
      </c>
      <c r="D110" s="26" t="s">
        <v>573</v>
      </c>
      <c r="E110" s="39">
        <v>41013</v>
      </c>
      <c r="F110" s="40">
        <f t="shared" si="2"/>
        <v>2012</v>
      </c>
      <c r="G110" s="40">
        <f t="shared" si="3"/>
        <v>4</v>
      </c>
      <c r="H110" s="31"/>
    </row>
    <row r="111" spans="2:8" x14ac:dyDescent="0.35">
      <c r="B111" s="29">
        <v>101</v>
      </c>
      <c r="C111" s="26" t="s">
        <v>574</v>
      </c>
      <c r="D111" s="26" t="s">
        <v>575</v>
      </c>
      <c r="E111" s="39">
        <v>40551</v>
      </c>
      <c r="F111" s="40">
        <f t="shared" si="2"/>
        <v>2011</v>
      </c>
      <c r="G111" s="40">
        <f t="shared" si="3"/>
        <v>1</v>
      </c>
      <c r="H111" s="3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BBD4-D205-4E7D-8715-1C86BFC350E5}">
  <sheetPr>
    <tabColor theme="7" tint="0.59999389629810485"/>
  </sheetPr>
  <dimension ref="B2:Q102"/>
  <sheetViews>
    <sheetView showGridLines="0" topLeftCell="I13" zoomScale="80" zoomScaleNormal="80" workbookViewId="0">
      <selection activeCell="Q24" sqref="Q24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  <col min="10" max="11" width="11.5" bestFit="1" customWidth="1"/>
    <col min="14" max="14" width="24.6640625" customWidth="1"/>
    <col min="15" max="15" width="31.1640625" bestFit="1" customWidth="1"/>
    <col min="16" max="16" width="27" bestFit="1" customWidth="1"/>
    <col min="17" max="17" width="23.5" bestFit="1" customWidth="1"/>
  </cols>
  <sheetData>
    <row r="2" spans="2:15" x14ac:dyDescent="0.35">
      <c r="B2" s="13" t="s">
        <v>618</v>
      </c>
      <c r="C2" s="14"/>
      <c r="D2" s="14"/>
      <c r="E2" s="14"/>
      <c r="F2" s="14"/>
      <c r="G2" s="14"/>
      <c r="H2" s="15"/>
    </row>
    <row r="3" spans="2:15" x14ac:dyDescent="0.35">
      <c r="B3" s="16" t="s">
        <v>627</v>
      </c>
      <c r="H3" s="17"/>
    </row>
    <row r="4" spans="2:15" x14ac:dyDescent="0.35">
      <c r="B4" s="34" t="s">
        <v>628</v>
      </c>
      <c r="H4" s="17"/>
    </row>
    <row r="5" spans="2:15" x14ac:dyDescent="0.35">
      <c r="B5" s="22"/>
      <c r="H5" s="17"/>
    </row>
    <row r="6" spans="2:15" x14ac:dyDescent="0.35">
      <c r="B6" s="22"/>
      <c r="H6" s="17"/>
    </row>
    <row r="7" spans="2:15" x14ac:dyDescent="0.35">
      <c r="B7" s="18"/>
      <c r="C7" s="19"/>
      <c r="D7" s="19"/>
      <c r="E7" s="19"/>
      <c r="F7" s="19"/>
      <c r="G7" s="19"/>
      <c r="H7" s="20"/>
    </row>
    <row r="11" spans="2:15" ht="26" x14ac:dyDescent="0.45">
      <c r="B11" s="8" t="s">
        <v>589</v>
      </c>
      <c r="C11" s="8" t="s">
        <v>590</v>
      </c>
      <c r="D11" s="8" t="s">
        <v>591</v>
      </c>
      <c r="E11" s="8" t="s">
        <v>592</v>
      </c>
      <c r="F11" s="8" t="s">
        <v>593</v>
      </c>
      <c r="G11" s="8" t="s">
        <v>594</v>
      </c>
      <c r="H11" s="8" t="s">
        <v>595</v>
      </c>
      <c r="I11" s="8" t="s">
        <v>596</v>
      </c>
      <c r="J11" s="8" t="s">
        <v>597</v>
      </c>
      <c r="K11" s="8" t="s">
        <v>598</v>
      </c>
      <c r="N11" s="43" t="s">
        <v>592</v>
      </c>
      <c r="O11" s="43" t="s">
        <v>629</v>
      </c>
    </row>
    <row r="12" spans="2:15" ht="18.5" x14ac:dyDescent="0.45">
      <c r="B12" s="41" t="s">
        <v>625</v>
      </c>
      <c r="C12" s="41" t="s">
        <v>2</v>
      </c>
      <c r="D12" s="41" t="s">
        <v>599</v>
      </c>
      <c r="E12" s="41" t="s">
        <v>85</v>
      </c>
      <c r="F12" s="41" t="s">
        <v>600</v>
      </c>
      <c r="G12" s="41">
        <v>46</v>
      </c>
      <c r="H12" s="41">
        <v>8</v>
      </c>
      <c r="I12" s="41" t="s">
        <v>601</v>
      </c>
      <c r="J12" s="42">
        <v>1045</v>
      </c>
      <c r="K12" s="42">
        <f>H12*J12</f>
        <v>8360</v>
      </c>
      <c r="N12" s="44" t="s">
        <v>85</v>
      </c>
      <c r="O12" s="36">
        <f>COUNTIF(E:E,N12)</f>
        <v>64</v>
      </c>
    </row>
    <row r="13" spans="2:15" ht="18.5" x14ac:dyDescent="0.45">
      <c r="B13" s="41" t="s">
        <v>624</v>
      </c>
      <c r="C13" s="41" t="s">
        <v>3</v>
      </c>
      <c r="D13" s="41" t="s">
        <v>599</v>
      </c>
      <c r="E13" s="41" t="s">
        <v>85</v>
      </c>
      <c r="F13" s="41" t="s">
        <v>600</v>
      </c>
      <c r="G13" s="41">
        <v>46</v>
      </c>
      <c r="H13" s="41">
        <v>8</v>
      </c>
      <c r="I13" s="41" t="s">
        <v>602</v>
      </c>
      <c r="J13" s="42">
        <v>910</v>
      </c>
      <c r="K13" s="42">
        <f t="shared" ref="K13:K76" si="0">H13*J13</f>
        <v>7280</v>
      </c>
      <c r="N13" s="44" t="s">
        <v>70</v>
      </c>
      <c r="O13" s="36">
        <f>COUNTIF(E:E,N13)</f>
        <v>27</v>
      </c>
    </row>
    <row r="14" spans="2:15" x14ac:dyDescent="0.35">
      <c r="B14" s="41" t="s">
        <v>626</v>
      </c>
      <c r="C14" s="41" t="s">
        <v>4</v>
      </c>
      <c r="D14" s="41" t="s">
        <v>599</v>
      </c>
      <c r="E14" s="41" t="s">
        <v>85</v>
      </c>
      <c r="F14" s="41" t="s">
        <v>600</v>
      </c>
      <c r="G14" s="41">
        <v>46</v>
      </c>
      <c r="H14" s="41">
        <v>5</v>
      </c>
      <c r="I14" s="41" t="s">
        <v>603</v>
      </c>
      <c r="J14" s="42">
        <v>1170</v>
      </c>
      <c r="K14" s="42">
        <f t="shared" si="0"/>
        <v>5850</v>
      </c>
    </row>
    <row r="15" spans="2:15" x14ac:dyDescent="0.35">
      <c r="B15" s="41" t="s">
        <v>626</v>
      </c>
      <c r="C15" s="41" t="s">
        <v>5</v>
      </c>
      <c r="D15" s="41" t="s">
        <v>599</v>
      </c>
      <c r="E15" s="41" t="s">
        <v>85</v>
      </c>
      <c r="F15" s="41" t="s">
        <v>604</v>
      </c>
      <c r="G15" s="41">
        <v>42</v>
      </c>
      <c r="H15" s="41">
        <v>7</v>
      </c>
      <c r="I15" s="41" t="s">
        <v>603</v>
      </c>
      <c r="J15" s="42">
        <v>640</v>
      </c>
      <c r="K15" s="42">
        <f t="shared" si="0"/>
        <v>4480</v>
      </c>
    </row>
    <row r="16" spans="2:15" ht="18.5" x14ac:dyDescent="0.45">
      <c r="B16" s="41" t="s">
        <v>625</v>
      </c>
      <c r="C16" s="41" t="s">
        <v>8</v>
      </c>
      <c r="D16" s="41" t="s">
        <v>599</v>
      </c>
      <c r="E16" s="41" t="s">
        <v>85</v>
      </c>
      <c r="F16" s="41" t="s">
        <v>600</v>
      </c>
      <c r="G16" s="41">
        <v>44</v>
      </c>
      <c r="H16" s="41">
        <v>5</v>
      </c>
      <c r="I16" s="41" t="s">
        <v>603</v>
      </c>
      <c r="J16" s="42">
        <v>890</v>
      </c>
      <c r="K16" s="42">
        <f t="shared" si="0"/>
        <v>4450</v>
      </c>
      <c r="N16" s="43" t="s">
        <v>620</v>
      </c>
      <c r="O16" s="43" t="s">
        <v>619</v>
      </c>
    </row>
    <row r="17" spans="2:17" ht="18.5" x14ac:dyDescent="0.45">
      <c r="B17" s="41" t="s">
        <v>624</v>
      </c>
      <c r="C17" s="41" t="s">
        <v>9</v>
      </c>
      <c r="D17" s="41" t="s">
        <v>599</v>
      </c>
      <c r="E17" s="41" t="s">
        <v>85</v>
      </c>
      <c r="F17" s="41" t="s">
        <v>605</v>
      </c>
      <c r="G17" s="41">
        <v>42</v>
      </c>
      <c r="H17" s="41">
        <v>6</v>
      </c>
      <c r="I17" s="41" t="s">
        <v>606</v>
      </c>
      <c r="J17" s="42">
        <v>630</v>
      </c>
      <c r="K17" s="42">
        <f t="shared" si="0"/>
        <v>3780</v>
      </c>
      <c r="N17" s="44" t="s">
        <v>624</v>
      </c>
      <c r="O17" s="93">
        <f>SUMIF(B:B,N17,K:K)</f>
        <v>52020</v>
      </c>
    </row>
    <row r="18" spans="2:17" ht="18.5" x14ac:dyDescent="0.45">
      <c r="B18" s="41" t="s">
        <v>625</v>
      </c>
      <c r="C18" s="41" t="s">
        <v>10</v>
      </c>
      <c r="D18" s="41" t="s">
        <v>607</v>
      </c>
      <c r="E18" s="41" t="s">
        <v>85</v>
      </c>
      <c r="F18" s="41" t="s">
        <v>604</v>
      </c>
      <c r="G18" s="41">
        <v>42</v>
      </c>
      <c r="H18" s="41">
        <v>10</v>
      </c>
      <c r="I18" s="41" t="s">
        <v>606</v>
      </c>
      <c r="J18" s="42">
        <v>230</v>
      </c>
      <c r="K18" s="42">
        <f t="shared" si="0"/>
        <v>2300</v>
      </c>
      <c r="N18" s="44" t="s">
        <v>625</v>
      </c>
      <c r="O18" s="93">
        <f t="shared" ref="O18:O19" si="1">SUMIF(B:B,N18,K:K)</f>
        <v>74688</v>
      </c>
    </row>
    <row r="19" spans="2:17" ht="18.5" x14ac:dyDescent="0.45">
      <c r="B19" s="41" t="s">
        <v>625</v>
      </c>
      <c r="C19" s="41" t="s">
        <v>11</v>
      </c>
      <c r="D19" s="41" t="s">
        <v>599</v>
      </c>
      <c r="E19" s="41" t="s">
        <v>85</v>
      </c>
      <c r="F19" s="41" t="s">
        <v>608</v>
      </c>
      <c r="G19" s="41">
        <v>44</v>
      </c>
      <c r="H19" s="41">
        <v>3</v>
      </c>
      <c r="I19" s="41" t="s">
        <v>609</v>
      </c>
      <c r="J19" s="42">
        <v>720</v>
      </c>
      <c r="K19" s="42">
        <f t="shared" si="0"/>
        <v>2160</v>
      </c>
      <c r="N19" s="44" t="s">
        <v>626</v>
      </c>
      <c r="O19" s="93">
        <f t="shared" si="1"/>
        <v>62785</v>
      </c>
    </row>
    <row r="20" spans="2:17" ht="18.5" x14ac:dyDescent="0.45">
      <c r="B20" s="41" t="s">
        <v>624</v>
      </c>
      <c r="C20" s="41" t="s">
        <v>12</v>
      </c>
      <c r="D20" s="41" t="s">
        <v>610</v>
      </c>
      <c r="E20" s="41" t="s">
        <v>85</v>
      </c>
      <c r="F20" s="41" t="s">
        <v>600</v>
      </c>
      <c r="G20" s="41">
        <v>44</v>
      </c>
      <c r="H20" s="41">
        <v>5</v>
      </c>
      <c r="I20" s="41" t="s">
        <v>603</v>
      </c>
      <c r="J20" s="42">
        <v>420</v>
      </c>
      <c r="K20" s="42">
        <f t="shared" si="0"/>
        <v>2100</v>
      </c>
      <c r="N20" s="43" t="s">
        <v>6</v>
      </c>
      <c r="O20" s="93">
        <f>SUM(O17:O19)</f>
        <v>189493</v>
      </c>
    </row>
    <row r="21" spans="2:17" x14ac:dyDescent="0.35">
      <c r="B21" s="41" t="s">
        <v>626</v>
      </c>
      <c r="C21" s="41" t="s">
        <v>13</v>
      </c>
      <c r="D21" s="41" t="s">
        <v>611</v>
      </c>
      <c r="E21" s="41" t="s">
        <v>70</v>
      </c>
      <c r="F21" s="41" t="s">
        <v>600</v>
      </c>
      <c r="G21" s="41">
        <v>40</v>
      </c>
      <c r="H21" s="41">
        <v>4</v>
      </c>
      <c r="I21" s="41" t="s">
        <v>609</v>
      </c>
      <c r="J21" s="42">
        <v>520</v>
      </c>
      <c r="K21" s="42">
        <f t="shared" si="0"/>
        <v>2080</v>
      </c>
    </row>
    <row r="22" spans="2:17" x14ac:dyDescent="0.35">
      <c r="B22" s="41" t="s">
        <v>626</v>
      </c>
      <c r="C22" s="41" t="s">
        <v>14</v>
      </c>
      <c r="D22" s="41" t="s">
        <v>612</v>
      </c>
      <c r="E22" s="41" t="s">
        <v>70</v>
      </c>
      <c r="F22" s="41" t="s">
        <v>600</v>
      </c>
      <c r="G22" s="41">
        <v>36</v>
      </c>
      <c r="H22" s="41">
        <v>5</v>
      </c>
      <c r="I22" s="41" t="s">
        <v>613</v>
      </c>
      <c r="J22" s="42">
        <v>380</v>
      </c>
      <c r="K22" s="42">
        <f t="shared" si="0"/>
        <v>1900</v>
      </c>
    </row>
    <row r="23" spans="2:17" ht="18.5" x14ac:dyDescent="0.45">
      <c r="B23" s="41" t="s">
        <v>625</v>
      </c>
      <c r="C23" s="41" t="s">
        <v>1</v>
      </c>
      <c r="D23" s="41" t="s">
        <v>607</v>
      </c>
      <c r="E23" s="41" t="s">
        <v>85</v>
      </c>
      <c r="F23" s="41" t="s">
        <v>600</v>
      </c>
      <c r="G23" s="41">
        <v>42</v>
      </c>
      <c r="H23" s="41">
        <v>10</v>
      </c>
      <c r="I23" s="41" t="s">
        <v>614</v>
      </c>
      <c r="J23" s="42">
        <v>189</v>
      </c>
      <c r="K23" s="42">
        <f t="shared" si="0"/>
        <v>1890</v>
      </c>
      <c r="N23" s="43" t="s">
        <v>620</v>
      </c>
      <c r="O23" s="43" t="s">
        <v>621</v>
      </c>
      <c r="P23" s="43" t="s">
        <v>619</v>
      </c>
      <c r="Q23" s="43" t="s">
        <v>623</v>
      </c>
    </row>
    <row r="24" spans="2:17" ht="18.5" x14ac:dyDescent="0.45">
      <c r="B24" s="41" t="s">
        <v>626</v>
      </c>
      <c r="C24" s="41" t="s">
        <v>2</v>
      </c>
      <c r="D24" s="41" t="s">
        <v>612</v>
      </c>
      <c r="E24" s="41" t="s">
        <v>70</v>
      </c>
      <c r="F24" s="41" t="s">
        <v>604</v>
      </c>
      <c r="G24" s="41">
        <v>38</v>
      </c>
      <c r="H24" s="41">
        <v>4</v>
      </c>
      <c r="I24" s="41" t="s">
        <v>609</v>
      </c>
      <c r="J24" s="42">
        <v>430</v>
      </c>
      <c r="K24" s="42">
        <f t="shared" si="0"/>
        <v>1720</v>
      </c>
      <c r="N24" s="44" t="s">
        <v>624</v>
      </c>
      <c r="O24" s="44" t="s">
        <v>622</v>
      </c>
      <c r="P24" s="93">
        <f>SUMIFS(K:K,B:B,N24,D:D,O24)</f>
        <v>33180</v>
      </c>
      <c r="Q24" s="93">
        <f>SUMIFS(H:H,B:B,N24,D:D,O24)</f>
        <v>42</v>
      </c>
    </row>
    <row r="25" spans="2:17" ht="18.5" x14ac:dyDescent="0.45">
      <c r="B25" s="41" t="s">
        <v>626</v>
      </c>
      <c r="C25" s="41" t="s">
        <v>3</v>
      </c>
      <c r="D25" s="41" t="s">
        <v>611</v>
      </c>
      <c r="E25" s="41" t="s">
        <v>70</v>
      </c>
      <c r="F25" s="41" t="s">
        <v>600</v>
      </c>
      <c r="G25" s="41">
        <v>42</v>
      </c>
      <c r="H25" s="41">
        <v>3</v>
      </c>
      <c r="I25" s="41" t="s">
        <v>602</v>
      </c>
      <c r="J25" s="42">
        <v>550</v>
      </c>
      <c r="K25" s="42">
        <f t="shared" si="0"/>
        <v>1650</v>
      </c>
      <c r="N25" s="44" t="s">
        <v>625</v>
      </c>
      <c r="O25" s="44" t="s">
        <v>622</v>
      </c>
      <c r="P25" s="93">
        <f t="shared" ref="P25:P26" si="2">SUMIFS(K:K,B:B,N25,D:D,O25)</f>
        <v>44910</v>
      </c>
      <c r="Q25" s="93">
        <f>SUMIFS(H:H,B:B,N25,D:D,O25)</f>
        <v>48</v>
      </c>
    </row>
    <row r="26" spans="2:17" ht="18.5" x14ac:dyDescent="0.45">
      <c r="B26" s="41" t="s">
        <v>624</v>
      </c>
      <c r="C26" s="41" t="s">
        <v>4</v>
      </c>
      <c r="D26" s="41" t="s">
        <v>610</v>
      </c>
      <c r="E26" s="41" t="s">
        <v>85</v>
      </c>
      <c r="F26" s="41" t="s">
        <v>600</v>
      </c>
      <c r="G26" s="41">
        <v>46</v>
      </c>
      <c r="H26" s="41">
        <v>4</v>
      </c>
      <c r="I26" s="41" t="s">
        <v>603</v>
      </c>
      <c r="J26" s="42">
        <v>390</v>
      </c>
      <c r="K26" s="42">
        <f t="shared" si="0"/>
        <v>1560</v>
      </c>
      <c r="N26" s="44" t="s">
        <v>626</v>
      </c>
      <c r="O26" s="44" t="s">
        <v>622</v>
      </c>
      <c r="P26" s="93">
        <f t="shared" si="2"/>
        <v>30990</v>
      </c>
      <c r="Q26" s="93">
        <f>SUMIFS(H:H,B:B,N26,D:D,O26)</f>
        <v>36</v>
      </c>
    </row>
    <row r="27" spans="2:17" ht="18.5" x14ac:dyDescent="0.45">
      <c r="B27" s="41" t="s">
        <v>624</v>
      </c>
      <c r="C27" s="41" t="s">
        <v>5</v>
      </c>
      <c r="D27" s="41" t="s">
        <v>610</v>
      </c>
      <c r="E27" s="41" t="s">
        <v>85</v>
      </c>
      <c r="F27" s="41" t="s">
        <v>604</v>
      </c>
      <c r="G27" s="41">
        <v>44</v>
      </c>
      <c r="H27" s="41">
        <v>5</v>
      </c>
      <c r="I27" s="41" t="s">
        <v>609</v>
      </c>
      <c r="J27" s="42">
        <v>280</v>
      </c>
      <c r="K27" s="42">
        <f t="shared" si="0"/>
        <v>1400</v>
      </c>
      <c r="N27" s="43" t="s">
        <v>6</v>
      </c>
      <c r="O27" s="43"/>
      <c r="P27" s="93">
        <f>SUM(P24:P26)</f>
        <v>109080</v>
      </c>
      <c r="Q27" s="93">
        <f>SUM(Q24:Q26)</f>
        <v>126</v>
      </c>
    </row>
    <row r="28" spans="2:17" x14ac:dyDescent="0.35">
      <c r="B28" s="41" t="s">
        <v>625</v>
      </c>
      <c r="C28" s="41" t="s">
        <v>8</v>
      </c>
      <c r="D28" s="41" t="s">
        <v>607</v>
      </c>
      <c r="E28" s="41" t="s">
        <v>85</v>
      </c>
      <c r="F28" s="41" t="s">
        <v>608</v>
      </c>
      <c r="G28" s="41">
        <v>42</v>
      </c>
      <c r="H28" s="41">
        <v>9</v>
      </c>
      <c r="I28" s="41" t="s">
        <v>606</v>
      </c>
      <c r="J28" s="42">
        <v>140</v>
      </c>
      <c r="K28" s="42">
        <f t="shared" si="0"/>
        <v>1260</v>
      </c>
    </row>
    <row r="29" spans="2:17" x14ac:dyDescent="0.35">
      <c r="B29" s="41" t="s">
        <v>626</v>
      </c>
      <c r="C29" s="41" t="s">
        <v>9</v>
      </c>
      <c r="D29" s="41" t="s">
        <v>611</v>
      </c>
      <c r="E29" s="41" t="s">
        <v>70</v>
      </c>
      <c r="F29" s="41" t="s">
        <v>604</v>
      </c>
      <c r="G29" s="41">
        <v>42</v>
      </c>
      <c r="H29" s="41">
        <v>3</v>
      </c>
      <c r="I29" s="41" t="s">
        <v>609</v>
      </c>
      <c r="J29" s="42">
        <v>380</v>
      </c>
      <c r="K29" s="42">
        <f t="shared" si="0"/>
        <v>1140</v>
      </c>
    </row>
    <row r="30" spans="2:17" x14ac:dyDescent="0.35">
      <c r="B30" s="41" t="s">
        <v>626</v>
      </c>
      <c r="C30" s="41" t="s">
        <v>10</v>
      </c>
      <c r="D30" s="41" t="s">
        <v>612</v>
      </c>
      <c r="E30" s="41" t="s">
        <v>70</v>
      </c>
      <c r="F30" s="41" t="s">
        <v>615</v>
      </c>
      <c r="G30" s="41">
        <v>36</v>
      </c>
      <c r="H30" s="41">
        <v>4</v>
      </c>
      <c r="I30" s="41" t="s">
        <v>616</v>
      </c>
      <c r="J30" s="42">
        <v>260</v>
      </c>
      <c r="K30" s="42">
        <f t="shared" si="0"/>
        <v>1040</v>
      </c>
    </row>
    <row r="31" spans="2:17" x14ac:dyDescent="0.35">
      <c r="B31" s="41" t="s">
        <v>625</v>
      </c>
      <c r="C31" s="41" t="s">
        <v>11</v>
      </c>
      <c r="D31" s="41" t="s">
        <v>610</v>
      </c>
      <c r="E31" s="41" t="s">
        <v>85</v>
      </c>
      <c r="F31" s="41" t="s">
        <v>608</v>
      </c>
      <c r="G31" s="41">
        <v>42</v>
      </c>
      <c r="H31" s="41">
        <v>3</v>
      </c>
      <c r="I31" s="41" t="s">
        <v>606</v>
      </c>
      <c r="J31" s="42">
        <v>340</v>
      </c>
      <c r="K31" s="42">
        <f t="shared" si="0"/>
        <v>1020</v>
      </c>
    </row>
    <row r="32" spans="2:17" x14ac:dyDescent="0.35">
      <c r="B32" s="41" t="s">
        <v>624</v>
      </c>
      <c r="C32" s="41" t="s">
        <v>12</v>
      </c>
      <c r="D32" s="41" t="s">
        <v>607</v>
      </c>
      <c r="E32" s="41" t="s">
        <v>85</v>
      </c>
      <c r="F32" s="41" t="s">
        <v>608</v>
      </c>
      <c r="G32" s="41">
        <v>46</v>
      </c>
      <c r="H32" s="41">
        <v>6</v>
      </c>
      <c r="I32" s="41" t="s">
        <v>606</v>
      </c>
      <c r="J32" s="42">
        <v>156</v>
      </c>
      <c r="K32" s="42">
        <f t="shared" si="0"/>
        <v>936</v>
      </c>
    </row>
    <row r="33" spans="2:11" x14ac:dyDescent="0.35">
      <c r="B33" s="41" t="s">
        <v>625</v>
      </c>
      <c r="C33" s="41" t="s">
        <v>13</v>
      </c>
      <c r="D33" s="41" t="s">
        <v>610</v>
      </c>
      <c r="E33" s="41" t="s">
        <v>85</v>
      </c>
      <c r="F33" s="41" t="s">
        <v>604</v>
      </c>
      <c r="G33" s="41">
        <v>42</v>
      </c>
      <c r="H33" s="41">
        <v>3</v>
      </c>
      <c r="I33" s="41" t="s">
        <v>602</v>
      </c>
      <c r="J33" s="42">
        <v>310</v>
      </c>
      <c r="K33" s="42">
        <f t="shared" si="0"/>
        <v>930</v>
      </c>
    </row>
    <row r="34" spans="2:11" x14ac:dyDescent="0.35">
      <c r="B34" s="41" t="s">
        <v>625</v>
      </c>
      <c r="C34" s="41" t="s">
        <v>14</v>
      </c>
      <c r="D34" s="41" t="s">
        <v>607</v>
      </c>
      <c r="E34" s="41" t="s">
        <v>85</v>
      </c>
      <c r="F34" s="41" t="s">
        <v>605</v>
      </c>
      <c r="G34" s="41">
        <v>44</v>
      </c>
      <c r="H34" s="41">
        <v>7</v>
      </c>
      <c r="I34" s="41" t="s">
        <v>614</v>
      </c>
      <c r="J34" s="42">
        <v>132</v>
      </c>
      <c r="K34" s="42">
        <f t="shared" si="0"/>
        <v>924</v>
      </c>
    </row>
    <row r="35" spans="2:11" x14ac:dyDescent="0.35">
      <c r="B35" s="41" t="s">
        <v>625</v>
      </c>
      <c r="C35" s="41" t="s">
        <v>1</v>
      </c>
      <c r="D35" s="41" t="s">
        <v>607</v>
      </c>
      <c r="E35" s="41" t="s">
        <v>85</v>
      </c>
      <c r="F35" s="41" t="s">
        <v>604</v>
      </c>
      <c r="G35" s="41">
        <v>44</v>
      </c>
      <c r="H35" s="41">
        <v>4</v>
      </c>
      <c r="I35" s="41" t="s">
        <v>601</v>
      </c>
      <c r="J35" s="42">
        <v>210</v>
      </c>
      <c r="K35" s="42">
        <f t="shared" si="0"/>
        <v>840</v>
      </c>
    </row>
    <row r="36" spans="2:11" x14ac:dyDescent="0.35">
      <c r="B36" s="41" t="s">
        <v>626</v>
      </c>
      <c r="C36" s="41" t="s">
        <v>2</v>
      </c>
      <c r="D36" s="41" t="s">
        <v>617</v>
      </c>
      <c r="E36" s="41" t="s">
        <v>70</v>
      </c>
      <c r="F36" s="41" t="s">
        <v>615</v>
      </c>
      <c r="G36" s="41">
        <v>38</v>
      </c>
      <c r="H36" s="41">
        <v>8</v>
      </c>
      <c r="I36" s="41" t="s">
        <v>613</v>
      </c>
      <c r="J36" s="42">
        <v>105</v>
      </c>
      <c r="K36" s="42">
        <f t="shared" si="0"/>
        <v>840</v>
      </c>
    </row>
    <row r="37" spans="2:11" x14ac:dyDescent="0.35">
      <c r="B37" s="41" t="s">
        <v>626</v>
      </c>
      <c r="C37" s="41" t="s">
        <v>3</v>
      </c>
      <c r="D37" s="41" t="s">
        <v>611</v>
      </c>
      <c r="E37" s="41" t="s">
        <v>70</v>
      </c>
      <c r="F37" s="41" t="s">
        <v>608</v>
      </c>
      <c r="G37" s="41">
        <v>40</v>
      </c>
      <c r="H37" s="41">
        <v>2</v>
      </c>
      <c r="I37" s="41" t="s">
        <v>613</v>
      </c>
      <c r="J37" s="42">
        <v>410</v>
      </c>
      <c r="K37" s="42">
        <f t="shared" si="0"/>
        <v>820</v>
      </c>
    </row>
    <row r="38" spans="2:11" x14ac:dyDescent="0.35">
      <c r="B38" s="41" t="s">
        <v>624</v>
      </c>
      <c r="C38" s="41" t="s">
        <v>4</v>
      </c>
      <c r="D38" s="41" t="s">
        <v>607</v>
      </c>
      <c r="E38" s="41" t="s">
        <v>85</v>
      </c>
      <c r="F38" s="41" t="s">
        <v>608</v>
      </c>
      <c r="G38" s="41">
        <v>42</v>
      </c>
      <c r="H38" s="41">
        <v>6</v>
      </c>
      <c r="I38" s="41" t="s">
        <v>603</v>
      </c>
      <c r="J38" s="42">
        <v>134</v>
      </c>
      <c r="K38" s="42">
        <f t="shared" si="0"/>
        <v>804</v>
      </c>
    </row>
    <row r="39" spans="2:11" x14ac:dyDescent="0.35">
      <c r="B39" s="41" t="s">
        <v>625</v>
      </c>
      <c r="C39" s="41" t="s">
        <v>5</v>
      </c>
      <c r="D39" s="41" t="s">
        <v>607</v>
      </c>
      <c r="E39" s="41" t="s">
        <v>85</v>
      </c>
      <c r="F39" s="41" t="s">
        <v>605</v>
      </c>
      <c r="G39" s="41">
        <v>42</v>
      </c>
      <c r="H39" s="41">
        <v>6</v>
      </c>
      <c r="I39" s="41" t="s">
        <v>602</v>
      </c>
      <c r="J39" s="42">
        <v>122</v>
      </c>
      <c r="K39" s="42">
        <f t="shared" si="0"/>
        <v>732</v>
      </c>
    </row>
    <row r="40" spans="2:11" x14ac:dyDescent="0.35">
      <c r="B40" s="41" t="s">
        <v>625</v>
      </c>
      <c r="C40" s="41" t="s">
        <v>8</v>
      </c>
      <c r="D40" s="41" t="s">
        <v>610</v>
      </c>
      <c r="E40" s="41" t="s">
        <v>85</v>
      </c>
      <c r="F40" s="41" t="s">
        <v>608</v>
      </c>
      <c r="G40" s="41">
        <v>46</v>
      </c>
      <c r="H40" s="41">
        <v>2</v>
      </c>
      <c r="I40" s="41" t="s">
        <v>601</v>
      </c>
      <c r="J40" s="42">
        <v>330</v>
      </c>
      <c r="K40" s="42">
        <f t="shared" si="0"/>
        <v>660</v>
      </c>
    </row>
    <row r="41" spans="2:11" x14ac:dyDescent="0.35">
      <c r="B41" s="41" t="s">
        <v>626</v>
      </c>
      <c r="C41" s="41" t="s">
        <v>9</v>
      </c>
      <c r="D41" s="41" t="s">
        <v>617</v>
      </c>
      <c r="E41" s="41" t="s">
        <v>70</v>
      </c>
      <c r="F41" s="41" t="s">
        <v>615</v>
      </c>
      <c r="G41" s="41">
        <v>40</v>
      </c>
      <c r="H41" s="41">
        <v>5</v>
      </c>
      <c r="I41" s="41" t="s">
        <v>609</v>
      </c>
      <c r="J41" s="42">
        <v>95</v>
      </c>
      <c r="K41" s="42">
        <f t="shared" si="0"/>
        <v>475</v>
      </c>
    </row>
    <row r="42" spans="2:11" x14ac:dyDescent="0.35">
      <c r="B42" s="41" t="s">
        <v>626</v>
      </c>
      <c r="C42" s="41" t="s">
        <v>10</v>
      </c>
      <c r="D42" s="41" t="s">
        <v>617</v>
      </c>
      <c r="E42" s="41" t="s">
        <v>70</v>
      </c>
      <c r="F42" s="41" t="s">
        <v>608</v>
      </c>
      <c r="G42" s="41">
        <v>38</v>
      </c>
      <c r="H42" s="41">
        <v>3</v>
      </c>
      <c r="I42" s="41" t="s">
        <v>616</v>
      </c>
      <c r="J42" s="42">
        <v>130</v>
      </c>
      <c r="K42" s="42">
        <f t="shared" si="0"/>
        <v>390</v>
      </c>
    </row>
    <row r="43" spans="2:11" x14ac:dyDescent="0.35">
      <c r="B43" s="41" t="s">
        <v>626</v>
      </c>
      <c r="C43" s="41" t="s">
        <v>11</v>
      </c>
      <c r="D43" s="41" t="s">
        <v>607</v>
      </c>
      <c r="E43" s="41" t="s">
        <v>85</v>
      </c>
      <c r="F43" s="41" t="s">
        <v>608</v>
      </c>
      <c r="G43" s="41">
        <v>44</v>
      </c>
      <c r="H43" s="41">
        <v>2</v>
      </c>
      <c r="I43" s="41" t="s">
        <v>603</v>
      </c>
      <c r="J43" s="42">
        <v>150</v>
      </c>
      <c r="K43" s="42">
        <f t="shared" si="0"/>
        <v>300</v>
      </c>
    </row>
    <row r="44" spans="2:11" x14ac:dyDescent="0.35">
      <c r="B44" s="41" t="s">
        <v>625</v>
      </c>
      <c r="C44" s="41" t="s">
        <v>12</v>
      </c>
      <c r="D44" s="41" t="s">
        <v>599</v>
      </c>
      <c r="E44" s="41" t="s">
        <v>85</v>
      </c>
      <c r="F44" s="41" t="s">
        <v>600</v>
      </c>
      <c r="G44" s="41">
        <v>46</v>
      </c>
      <c r="H44" s="41">
        <v>8</v>
      </c>
      <c r="I44" s="41" t="s">
        <v>601</v>
      </c>
      <c r="J44" s="42">
        <v>1045</v>
      </c>
      <c r="K44" s="42">
        <f t="shared" si="0"/>
        <v>8360</v>
      </c>
    </row>
    <row r="45" spans="2:11" x14ac:dyDescent="0.35">
      <c r="B45" s="41" t="s">
        <v>624</v>
      </c>
      <c r="C45" s="41" t="s">
        <v>13</v>
      </c>
      <c r="D45" s="41" t="s">
        <v>599</v>
      </c>
      <c r="E45" s="41" t="s">
        <v>85</v>
      </c>
      <c r="F45" s="41" t="s">
        <v>600</v>
      </c>
      <c r="G45" s="41">
        <v>46</v>
      </c>
      <c r="H45" s="41">
        <v>8</v>
      </c>
      <c r="I45" s="41" t="s">
        <v>602</v>
      </c>
      <c r="J45" s="42">
        <v>910</v>
      </c>
      <c r="K45" s="42">
        <f t="shared" si="0"/>
        <v>7280</v>
      </c>
    </row>
    <row r="46" spans="2:11" x14ac:dyDescent="0.35">
      <c r="B46" s="41" t="s">
        <v>626</v>
      </c>
      <c r="C46" s="41" t="s">
        <v>14</v>
      </c>
      <c r="D46" s="41" t="s">
        <v>599</v>
      </c>
      <c r="E46" s="41" t="s">
        <v>85</v>
      </c>
      <c r="F46" s="41" t="s">
        <v>600</v>
      </c>
      <c r="G46" s="41">
        <v>46</v>
      </c>
      <c r="H46" s="41">
        <v>5</v>
      </c>
      <c r="I46" s="41" t="s">
        <v>603</v>
      </c>
      <c r="J46" s="42">
        <v>1170</v>
      </c>
      <c r="K46" s="42">
        <f t="shared" si="0"/>
        <v>5850</v>
      </c>
    </row>
    <row r="47" spans="2:11" x14ac:dyDescent="0.35">
      <c r="B47" s="41" t="s">
        <v>626</v>
      </c>
      <c r="C47" s="41" t="s">
        <v>1</v>
      </c>
      <c r="D47" s="41" t="s">
        <v>599</v>
      </c>
      <c r="E47" s="41" t="s">
        <v>85</v>
      </c>
      <c r="F47" s="41" t="s">
        <v>604</v>
      </c>
      <c r="G47" s="41">
        <v>42</v>
      </c>
      <c r="H47" s="41">
        <v>7</v>
      </c>
      <c r="I47" s="41" t="s">
        <v>603</v>
      </c>
      <c r="J47" s="42">
        <v>640</v>
      </c>
      <c r="K47" s="42">
        <f t="shared" si="0"/>
        <v>4480</v>
      </c>
    </row>
    <row r="48" spans="2:11" x14ac:dyDescent="0.35">
      <c r="B48" s="41" t="s">
        <v>625</v>
      </c>
      <c r="C48" s="41" t="s">
        <v>2</v>
      </c>
      <c r="D48" s="41" t="s">
        <v>599</v>
      </c>
      <c r="E48" s="41" t="s">
        <v>85</v>
      </c>
      <c r="F48" s="41" t="s">
        <v>600</v>
      </c>
      <c r="G48" s="41">
        <v>44</v>
      </c>
      <c r="H48" s="41">
        <v>5</v>
      </c>
      <c r="I48" s="41" t="s">
        <v>603</v>
      </c>
      <c r="J48" s="42">
        <v>890</v>
      </c>
      <c r="K48" s="42">
        <f t="shared" si="0"/>
        <v>4450</v>
      </c>
    </row>
    <row r="49" spans="2:11" x14ac:dyDescent="0.35">
      <c r="B49" s="41" t="s">
        <v>624</v>
      </c>
      <c r="C49" s="41" t="s">
        <v>3</v>
      </c>
      <c r="D49" s="41" t="s">
        <v>599</v>
      </c>
      <c r="E49" s="41" t="s">
        <v>85</v>
      </c>
      <c r="F49" s="41" t="s">
        <v>605</v>
      </c>
      <c r="G49" s="41">
        <v>42</v>
      </c>
      <c r="H49" s="41">
        <v>6</v>
      </c>
      <c r="I49" s="41" t="s">
        <v>606</v>
      </c>
      <c r="J49" s="42">
        <v>630</v>
      </c>
      <c r="K49" s="42">
        <f t="shared" si="0"/>
        <v>3780</v>
      </c>
    </row>
    <row r="50" spans="2:11" x14ac:dyDescent="0.35">
      <c r="B50" s="41" t="s">
        <v>625</v>
      </c>
      <c r="C50" s="41" t="s">
        <v>4</v>
      </c>
      <c r="D50" s="41" t="s">
        <v>607</v>
      </c>
      <c r="E50" s="41" t="s">
        <v>85</v>
      </c>
      <c r="F50" s="41" t="s">
        <v>604</v>
      </c>
      <c r="G50" s="41">
        <v>42</v>
      </c>
      <c r="H50" s="41">
        <v>10</v>
      </c>
      <c r="I50" s="41" t="s">
        <v>606</v>
      </c>
      <c r="J50" s="42">
        <v>230</v>
      </c>
      <c r="K50" s="42">
        <f t="shared" si="0"/>
        <v>2300</v>
      </c>
    </row>
    <row r="51" spans="2:11" x14ac:dyDescent="0.35">
      <c r="B51" s="41" t="s">
        <v>625</v>
      </c>
      <c r="C51" s="41" t="s">
        <v>5</v>
      </c>
      <c r="D51" s="41" t="s">
        <v>599</v>
      </c>
      <c r="E51" s="41" t="s">
        <v>85</v>
      </c>
      <c r="F51" s="41" t="s">
        <v>608</v>
      </c>
      <c r="G51" s="41">
        <v>44</v>
      </c>
      <c r="H51" s="41">
        <v>3</v>
      </c>
      <c r="I51" s="41" t="s">
        <v>609</v>
      </c>
      <c r="J51" s="42">
        <v>720</v>
      </c>
      <c r="K51" s="42">
        <f t="shared" si="0"/>
        <v>2160</v>
      </c>
    </row>
    <row r="52" spans="2:11" x14ac:dyDescent="0.35">
      <c r="B52" s="41" t="s">
        <v>624</v>
      </c>
      <c r="C52" s="41" t="s">
        <v>8</v>
      </c>
      <c r="D52" s="41" t="s">
        <v>610</v>
      </c>
      <c r="E52" s="41" t="s">
        <v>85</v>
      </c>
      <c r="F52" s="41" t="s">
        <v>600</v>
      </c>
      <c r="G52" s="41">
        <v>44</v>
      </c>
      <c r="H52" s="41">
        <v>5</v>
      </c>
      <c r="I52" s="41" t="s">
        <v>603</v>
      </c>
      <c r="J52" s="42">
        <v>420</v>
      </c>
      <c r="K52" s="42">
        <f t="shared" si="0"/>
        <v>2100</v>
      </c>
    </row>
    <row r="53" spans="2:11" x14ac:dyDescent="0.35">
      <c r="B53" s="41" t="s">
        <v>626</v>
      </c>
      <c r="C53" s="41" t="s">
        <v>9</v>
      </c>
      <c r="D53" s="41" t="s">
        <v>611</v>
      </c>
      <c r="E53" s="41" t="s">
        <v>70</v>
      </c>
      <c r="F53" s="41" t="s">
        <v>600</v>
      </c>
      <c r="G53" s="41">
        <v>40</v>
      </c>
      <c r="H53" s="41">
        <v>4</v>
      </c>
      <c r="I53" s="41" t="s">
        <v>609</v>
      </c>
      <c r="J53" s="42">
        <v>520</v>
      </c>
      <c r="K53" s="42">
        <f t="shared" si="0"/>
        <v>2080</v>
      </c>
    </row>
    <row r="54" spans="2:11" x14ac:dyDescent="0.35">
      <c r="B54" s="41" t="s">
        <v>626</v>
      </c>
      <c r="C54" s="41" t="s">
        <v>10</v>
      </c>
      <c r="D54" s="41" t="s">
        <v>612</v>
      </c>
      <c r="E54" s="41" t="s">
        <v>70</v>
      </c>
      <c r="F54" s="41" t="s">
        <v>600</v>
      </c>
      <c r="G54" s="41">
        <v>36</v>
      </c>
      <c r="H54" s="41">
        <v>5</v>
      </c>
      <c r="I54" s="41" t="s">
        <v>613</v>
      </c>
      <c r="J54" s="42">
        <v>380</v>
      </c>
      <c r="K54" s="42">
        <f t="shared" si="0"/>
        <v>1900</v>
      </c>
    </row>
    <row r="55" spans="2:11" x14ac:dyDescent="0.35">
      <c r="B55" s="41" t="s">
        <v>625</v>
      </c>
      <c r="C55" s="41" t="s">
        <v>11</v>
      </c>
      <c r="D55" s="41" t="s">
        <v>607</v>
      </c>
      <c r="E55" s="41" t="s">
        <v>85</v>
      </c>
      <c r="F55" s="41" t="s">
        <v>600</v>
      </c>
      <c r="G55" s="41">
        <v>42</v>
      </c>
      <c r="H55" s="41">
        <v>10</v>
      </c>
      <c r="I55" s="41" t="s">
        <v>614</v>
      </c>
      <c r="J55" s="42">
        <v>189</v>
      </c>
      <c r="K55" s="42">
        <f t="shared" si="0"/>
        <v>1890</v>
      </c>
    </row>
    <row r="56" spans="2:11" x14ac:dyDescent="0.35">
      <c r="B56" s="41" t="s">
        <v>626</v>
      </c>
      <c r="C56" s="41" t="s">
        <v>12</v>
      </c>
      <c r="D56" s="41" t="s">
        <v>612</v>
      </c>
      <c r="E56" s="41" t="s">
        <v>70</v>
      </c>
      <c r="F56" s="41" t="s">
        <v>604</v>
      </c>
      <c r="G56" s="41">
        <v>38</v>
      </c>
      <c r="H56" s="41">
        <v>4</v>
      </c>
      <c r="I56" s="41" t="s">
        <v>609</v>
      </c>
      <c r="J56" s="42">
        <v>430</v>
      </c>
      <c r="K56" s="42">
        <f t="shared" si="0"/>
        <v>1720</v>
      </c>
    </row>
    <row r="57" spans="2:11" x14ac:dyDescent="0.35">
      <c r="B57" s="41" t="s">
        <v>626</v>
      </c>
      <c r="C57" s="41" t="s">
        <v>13</v>
      </c>
      <c r="D57" s="41" t="s">
        <v>611</v>
      </c>
      <c r="E57" s="41" t="s">
        <v>70</v>
      </c>
      <c r="F57" s="41" t="s">
        <v>600</v>
      </c>
      <c r="G57" s="41">
        <v>42</v>
      </c>
      <c r="H57" s="41">
        <v>3</v>
      </c>
      <c r="I57" s="41" t="s">
        <v>602</v>
      </c>
      <c r="J57" s="42">
        <v>550</v>
      </c>
      <c r="K57" s="42">
        <f t="shared" si="0"/>
        <v>1650</v>
      </c>
    </row>
    <row r="58" spans="2:11" x14ac:dyDescent="0.35">
      <c r="B58" s="41" t="s">
        <v>624</v>
      </c>
      <c r="C58" s="41" t="s">
        <v>14</v>
      </c>
      <c r="D58" s="41" t="s">
        <v>610</v>
      </c>
      <c r="E58" s="41" t="s">
        <v>85</v>
      </c>
      <c r="F58" s="41" t="s">
        <v>600</v>
      </c>
      <c r="G58" s="41">
        <v>46</v>
      </c>
      <c r="H58" s="41">
        <v>4</v>
      </c>
      <c r="I58" s="41" t="s">
        <v>603</v>
      </c>
      <c r="J58" s="42">
        <v>390</v>
      </c>
      <c r="K58" s="42">
        <f t="shared" si="0"/>
        <v>1560</v>
      </c>
    </row>
    <row r="59" spans="2:11" x14ac:dyDescent="0.35">
      <c r="B59" s="41" t="s">
        <v>624</v>
      </c>
      <c r="C59" s="41" t="s">
        <v>1</v>
      </c>
      <c r="D59" s="41" t="s">
        <v>610</v>
      </c>
      <c r="E59" s="41" t="s">
        <v>85</v>
      </c>
      <c r="F59" s="41" t="s">
        <v>604</v>
      </c>
      <c r="G59" s="41">
        <v>44</v>
      </c>
      <c r="H59" s="41">
        <v>5</v>
      </c>
      <c r="I59" s="41" t="s">
        <v>609</v>
      </c>
      <c r="J59" s="42">
        <v>280</v>
      </c>
      <c r="K59" s="42">
        <f t="shared" si="0"/>
        <v>1400</v>
      </c>
    </row>
    <row r="60" spans="2:11" x14ac:dyDescent="0.35">
      <c r="B60" s="41" t="s">
        <v>625</v>
      </c>
      <c r="C60" s="41" t="s">
        <v>2</v>
      </c>
      <c r="D60" s="41" t="s">
        <v>607</v>
      </c>
      <c r="E60" s="41" t="s">
        <v>85</v>
      </c>
      <c r="F60" s="41" t="s">
        <v>608</v>
      </c>
      <c r="G60" s="41">
        <v>42</v>
      </c>
      <c r="H60" s="41">
        <v>9</v>
      </c>
      <c r="I60" s="41" t="s">
        <v>606</v>
      </c>
      <c r="J60" s="42">
        <v>140</v>
      </c>
      <c r="K60" s="42">
        <f t="shared" si="0"/>
        <v>1260</v>
      </c>
    </row>
    <row r="61" spans="2:11" x14ac:dyDescent="0.35">
      <c r="B61" s="41" t="s">
        <v>626</v>
      </c>
      <c r="C61" s="41" t="s">
        <v>3</v>
      </c>
      <c r="D61" s="41" t="s">
        <v>611</v>
      </c>
      <c r="E61" s="41" t="s">
        <v>70</v>
      </c>
      <c r="F61" s="41" t="s">
        <v>604</v>
      </c>
      <c r="G61" s="41">
        <v>42</v>
      </c>
      <c r="H61" s="41">
        <v>3</v>
      </c>
      <c r="I61" s="41" t="s">
        <v>609</v>
      </c>
      <c r="J61" s="42">
        <v>380</v>
      </c>
      <c r="K61" s="42">
        <f t="shared" si="0"/>
        <v>1140</v>
      </c>
    </row>
    <row r="62" spans="2:11" x14ac:dyDescent="0.35">
      <c r="B62" s="41" t="s">
        <v>626</v>
      </c>
      <c r="C62" s="41" t="s">
        <v>4</v>
      </c>
      <c r="D62" s="41" t="s">
        <v>612</v>
      </c>
      <c r="E62" s="41" t="s">
        <v>70</v>
      </c>
      <c r="F62" s="41" t="s">
        <v>615</v>
      </c>
      <c r="G62" s="41">
        <v>36</v>
      </c>
      <c r="H62" s="41">
        <v>4</v>
      </c>
      <c r="I62" s="41" t="s">
        <v>616</v>
      </c>
      <c r="J62" s="42">
        <v>260</v>
      </c>
      <c r="K62" s="42">
        <f t="shared" si="0"/>
        <v>1040</v>
      </c>
    </row>
    <row r="63" spans="2:11" x14ac:dyDescent="0.35">
      <c r="B63" s="41" t="s">
        <v>625</v>
      </c>
      <c r="C63" s="41" t="s">
        <v>5</v>
      </c>
      <c r="D63" s="41" t="s">
        <v>610</v>
      </c>
      <c r="E63" s="41" t="s">
        <v>85</v>
      </c>
      <c r="F63" s="41" t="s">
        <v>608</v>
      </c>
      <c r="G63" s="41">
        <v>42</v>
      </c>
      <c r="H63" s="41">
        <v>3</v>
      </c>
      <c r="I63" s="41" t="s">
        <v>606</v>
      </c>
      <c r="J63" s="42">
        <v>340</v>
      </c>
      <c r="K63" s="42">
        <f t="shared" si="0"/>
        <v>1020</v>
      </c>
    </row>
    <row r="64" spans="2:11" x14ac:dyDescent="0.35">
      <c r="B64" s="41" t="s">
        <v>624</v>
      </c>
      <c r="C64" s="41" t="s">
        <v>8</v>
      </c>
      <c r="D64" s="41" t="s">
        <v>607</v>
      </c>
      <c r="E64" s="41" t="s">
        <v>85</v>
      </c>
      <c r="F64" s="41" t="s">
        <v>608</v>
      </c>
      <c r="G64" s="41">
        <v>46</v>
      </c>
      <c r="H64" s="41">
        <v>6</v>
      </c>
      <c r="I64" s="41" t="s">
        <v>606</v>
      </c>
      <c r="J64" s="42">
        <v>156</v>
      </c>
      <c r="K64" s="42">
        <f t="shared" si="0"/>
        <v>936</v>
      </c>
    </row>
    <row r="65" spans="2:11" x14ac:dyDescent="0.35">
      <c r="B65" s="41" t="s">
        <v>625</v>
      </c>
      <c r="C65" s="41" t="s">
        <v>9</v>
      </c>
      <c r="D65" s="41" t="s">
        <v>610</v>
      </c>
      <c r="E65" s="41" t="s">
        <v>85</v>
      </c>
      <c r="F65" s="41" t="s">
        <v>604</v>
      </c>
      <c r="G65" s="41">
        <v>42</v>
      </c>
      <c r="H65" s="41">
        <v>3</v>
      </c>
      <c r="I65" s="41" t="s">
        <v>602</v>
      </c>
      <c r="J65" s="42">
        <v>310</v>
      </c>
      <c r="K65" s="42">
        <f t="shared" si="0"/>
        <v>930</v>
      </c>
    </row>
    <row r="66" spans="2:11" x14ac:dyDescent="0.35">
      <c r="B66" s="41" t="s">
        <v>625</v>
      </c>
      <c r="C66" s="41" t="s">
        <v>10</v>
      </c>
      <c r="D66" s="41" t="s">
        <v>607</v>
      </c>
      <c r="E66" s="41" t="s">
        <v>85</v>
      </c>
      <c r="F66" s="41" t="s">
        <v>605</v>
      </c>
      <c r="G66" s="41">
        <v>44</v>
      </c>
      <c r="H66" s="41">
        <v>7</v>
      </c>
      <c r="I66" s="41" t="s">
        <v>614</v>
      </c>
      <c r="J66" s="42">
        <v>132</v>
      </c>
      <c r="K66" s="42">
        <f t="shared" si="0"/>
        <v>924</v>
      </c>
    </row>
    <row r="67" spans="2:11" x14ac:dyDescent="0.35">
      <c r="B67" s="41" t="s">
        <v>625</v>
      </c>
      <c r="C67" s="41" t="s">
        <v>11</v>
      </c>
      <c r="D67" s="41" t="s">
        <v>607</v>
      </c>
      <c r="E67" s="41" t="s">
        <v>85</v>
      </c>
      <c r="F67" s="41" t="s">
        <v>604</v>
      </c>
      <c r="G67" s="41">
        <v>44</v>
      </c>
      <c r="H67" s="41">
        <v>4</v>
      </c>
      <c r="I67" s="41" t="s">
        <v>601</v>
      </c>
      <c r="J67" s="42">
        <v>210</v>
      </c>
      <c r="K67" s="42">
        <f t="shared" si="0"/>
        <v>840</v>
      </c>
    </row>
    <row r="68" spans="2:11" x14ac:dyDescent="0.35">
      <c r="B68" s="41" t="s">
        <v>626</v>
      </c>
      <c r="C68" s="41" t="s">
        <v>12</v>
      </c>
      <c r="D68" s="41" t="s">
        <v>617</v>
      </c>
      <c r="E68" s="41" t="s">
        <v>70</v>
      </c>
      <c r="F68" s="41" t="s">
        <v>615</v>
      </c>
      <c r="G68" s="41">
        <v>38</v>
      </c>
      <c r="H68" s="41">
        <v>8</v>
      </c>
      <c r="I68" s="41" t="s">
        <v>613</v>
      </c>
      <c r="J68" s="42">
        <v>105</v>
      </c>
      <c r="K68" s="42">
        <f t="shared" si="0"/>
        <v>840</v>
      </c>
    </row>
    <row r="69" spans="2:11" x14ac:dyDescent="0.35">
      <c r="B69" s="41" t="s">
        <v>626</v>
      </c>
      <c r="C69" s="41" t="s">
        <v>13</v>
      </c>
      <c r="D69" s="41" t="s">
        <v>611</v>
      </c>
      <c r="E69" s="41" t="s">
        <v>70</v>
      </c>
      <c r="F69" s="41" t="s">
        <v>608</v>
      </c>
      <c r="G69" s="41">
        <v>40</v>
      </c>
      <c r="H69" s="41">
        <v>2</v>
      </c>
      <c r="I69" s="41" t="s">
        <v>613</v>
      </c>
      <c r="J69" s="42">
        <v>410</v>
      </c>
      <c r="K69" s="42">
        <f t="shared" si="0"/>
        <v>820</v>
      </c>
    </row>
    <row r="70" spans="2:11" x14ac:dyDescent="0.35">
      <c r="B70" s="41" t="s">
        <v>624</v>
      </c>
      <c r="C70" s="41" t="s">
        <v>14</v>
      </c>
      <c r="D70" s="41" t="s">
        <v>607</v>
      </c>
      <c r="E70" s="41" t="s">
        <v>85</v>
      </c>
      <c r="F70" s="41" t="s">
        <v>608</v>
      </c>
      <c r="G70" s="41">
        <v>42</v>
      </c>
      <c r="H70" s="41">
        <v>6</v>
      </c>
      <c r="I70" s="41" t="s">
        <v>603</v>
      </c>
      <c r="J70" s="42">
        <v>134</v>
      </c>
      <c r="K70" s="42">
        <f t="shared" si="0"/>
        <v>804</v>
      </c>
    </row>
    <row r="71" spans="2:11" x14ac:dyDescent="0.35">
      <c r="B71" s="41" t="s">
        <v>625</v>
      </c>
      <c r="C71" s="41" t="s">
        <v>1</v>
      </c>
      <c r="D71" s="41" t="s">
        <v>607</v>
      </c>
      <c r="E71" s="41" t="s">
        <v>85</v>
      </c>
      <c r="F71" s="41" t="s">
        <v>605</v>
      </c>
      <c r="G71" s="41">
        <v>42</v>
      </c>
      <c r="H71" s="41">
        <v>6</v>
      </c>
      <c r="I71" s="41" t="s">
        <v>602</v>
      </c>
      <c r="J71" s="42">
        <v>122</v>
      </c>
      <c r="K71" s="42">
        <f t="shared" si="0"/>
        <v>732</v>
      </c>
    </row>
    <row r="72" spans="2:11" x14ac:dyDescent="0.35">
      <c r="B72" s="41" t="s">
        <v>625</v>
      </c>
      <c r="C72" s="41" t="s">
        <v>2</v>
      </c>
      <c r="D72" s="41" t="s">
        <v>610</v>
      </c>
      <c r="E72" s="41" t="s">
        <v>85</v>
      </c>
      <c r="F72" s="41" t="s">
        <v>608</v>
      </c>
      <c r="G72" s="41">
        <v>46</v>
      </c>
      <c r="H72" s="41">
        <v>2</v>
      </c>
      <c r="I72" s="41" t="s">
        <v>601</v>
      </c>
      <c r="J72" s="42">
        <v>330</v>
      </c>
      <c r="K72" s="42">
        <f t="shared" si="0"/>
        <v>660</v>
      </c>
    </row>
    <row r="73" spans="2:11" x14ac:dyDescent="0.35">
      <c r="B73" s="41" t="s">
        <v>626</v>
      </c>
      <c r="C73" s="41" t="s">
        <v>3</v>
      </c>
      <c r="D73" s="41" t="s">
        <v>617</v>
      </c>
      <c r="E73" s="41" t="s">
        <v>70</v>
      </c>
      <c r="F73" s="41" t="s">
        <v>615</v>
      </c>
      <c r="G73" s="41">
        <v>40</v>
      </c>
      <c r="H73" s="41">
        <v>5</v>
      </c>
      <c r="I73" s="41" t="s">
        <v>609</v>
      </c>
      <c r="J73" s="42">
        <v>95</v>
      </c>
      <c r="K73" s="42">
        <f t="shared" si="0"/>
        <v>475</v>
      </c>
    </row>
    <row r="74" spans="2:11" x14ac:dyDescent="0.35">
      <c r="B74" s="41" t="s">
        <v>626</v>
      </c>
      <c r="C74" s="41" t="s">
        <v>4</v>
      </c>
      <c r="D74" s="41" t="s">
        <v>617</v>
      </c>
      <c r="E74" s="41" t="s">
        <v>70</v>
      </c>
      <c r="F74" s="41" t="s">
        <v>608</v>
      </c>
      <c r="G74" s="41">
        <v>38</v>
      </c>
      <c r="H74" s="41">
        <v>3</v>
      </c>
      <c r="I74" s="41" t="s">
        <v>616</v>
      </c>
      <c r="J74" s="42">
        <v>130</v>
      </c>
      <c r="K74" s="42">
        <f t="shared" si="0"/>
        <v>390</v>
      </c>
    </row>
    <row r="75" spans="2:11" x14ac:dyDescent="0.35">
      <c r="B75" s="41" t="s">
        <v>626</v>
      </c>
      <c r="C75" s="41" t="s">
        <v>5</v>
      </c>
      <c r="D75" s="41" t="s">
        <v>607</v>
      </c>
      <c r="E75" s="41" t="s">
        <v>85</v>
      </c>
      <c r="F75" s="41" t="s">
        <v>608</v>
      </c>
      <c r="G75" s="41">
        <v>44</v>
      </c>
      <c r="H75" s="41">
        <v>2</v>
      </c>
      <c r="I75" s="41" t="s">
        <v>603</v>
      </c>
      <c r="J75" s="42">
        <v>150</v>
      </c>
      <c r="K75" s="42">
        <f t="shared" si="0"/>
        <v>300</v>
      </c>
    </row>
    <row r="76" spans="2:11" x14ac:dyDescent="0.35">
      <c r="B76" s="41" t="s">
        <v>624</v>
      </c>
      <c r="C76" s="41" t="s">
        <v>8</v>
      </c>
      <c r="D76" s="41" t="s">
        <v>610</v>
      </c>
      <c r="E76" s="41" t="s">
        <v>85</v>
      </c>
      <c r="F76" s="41" t="s">
        <v>604</v>
      </c>
      <c r="G76" s="41">
        <v>44</v>
      </c>
      <c r="H76" s="41">
        <v>5</v>
      </c>
      <c r="I76" s="41" t="s">
        <v>609</v>
      </c>
      <c r="J76" s="42">
        <v>280</v>
      </c>
      <c r="K76" s="42">
        <f t="shared" si="0"/>
        <v>1400</v>
      </c>
    </row>
    <row r="77" spans="2:11" x14ac:dyDescent="0.35">
      <c r="B77" s="41" t="s">
        <v>625</v>
      </c>
      <c r="C77" s="41" t="s">
        <v>9</v>
      </c>
      <c r="D77" s="41" t="s">
        <v>607</v>
      </c>
      <c r="E77" s="41" t="s">
        <v>85</v>
      </c>
      <c r="F77" s="41" t="s">
        <v>608</v>
      </c>
      <c r="G77" s="41">
        <v>42</v>
      </c>
      <c r="H77" s="41">
        <v>9</v>
      </c>
      <c r="I77" s="41" t="s">
        <v>606</v>
      </c>
      <c r="J77" s="42">
        <v>140</v>
      </c>
      <c r="K77" s="42">
        <f t="shared" ref="K77:K102" si="3">H77*J77</f>
        <v>1260</v>
      </c>
    </row>
    <row r="78" spans="2:11" x14ac:dyDescent="0.35">
      <c r="B78" s="41" t="s">
        <v>626</v>
      </c>
      <c r="C78" s="41" t="s">
        <v>10</v>
      </c>
      <c r="D78" s="41" t="s">
        <v>611</v>
      </c>
      <c r="E78" s="41" t="s">
        <v>70</v>
      </c>
      <c r="F78" s="41" t="s">
        <v>604</v>
      </c>
      <c r="G78" s="41">
        <v>42</v>
      </c>
      <c r="H78" s="41">
        <v>3</v>
      </c>
      <c r="I78" s="41" t="s">
        <v>609</v>
      </c>
      <c r="J78" s="42">
        <v>380</v>
      </c>
      <c r="K78" s="42">
        <f t="shared" si="3"/>
        <v>1140</v>
      </c>
    </row>
    <row r="79" spans="2:11" x14ac:dyDescent="0.35">
      <c r="B79" s="41" t="s">
        <v>626</v>
      </c>
      <c r="C79" s="41" t="s">
        <v>11</v>
      </c>
      <c r="D79" s="41" t="s">
        <v>612</v>
      </c>
      <c r="E79" s="41" t="s">
        <v>70</v>
      </c>
      <c r="F79" s="41" t="s">
        <v>615</v>
      </c>
      <c r="G79" s="41">
        <v>36</v>
      </c>
      <c r="H79" s="41">
        <v>4</v>
      </c>
      <c r="I79" s="41" t="s">
        <v>616</v>
      </c>
      <c r="J79" s="42">
        <v>260</v>
      </c>
      <c r="K79" s="42">
        <f t="shared" si="3"/>
        <v>1040</v>
      </c>
    </row>
    <row r="80" spans="2:11" x14ac:dyDescent="0.35">
      <c r="B80" s="41" t="s">
        <v>625</v>
      </c>
      <c r="C80" s="41" t="s">
        <v>12</v>
      </c>
      <c r="D80" s="41" t="s">
        <v>610</v>
      </c>
      <c r="E80" s="41" t="s">
        <v>85</v>
      </c>
      <c r="F80" s="41" t="s">
        <v>608</v>
      </c>
      <c r="G80" s="41">
        <v>42</v>
      </c>
      <c r="H80" s="41">
        <v>3</v>
      </c>
      <c r="I80" s="41" t="s">
        <v>606</v>
      </c>
      <c r="J80" s="42">
        <v>340</v>
      </c>
      <c r="K80" s="42">
        <f t="shared" si="3"/>
        <v>1020</v>
      </c>
    </row>
    <row r="81" spans="2:11" x14ac:dyDescent="0.35">
      <c r="B81" s="41" t="s">
        <v>624</v>
      </c>
      <c r="C81" s="41" t="s">
        <v>13</v>
      </c>
      <c r="D81" s="41" t="s">
        <v>607</v>
      </c>
      <c r="E81" s="41" t="s">
        <v>85</v>
      </c>
      <c r="F81" s="41" t="s">
        <v>608</v>
      </c>
      <c r="G81" s="41">
        <v>46</v>
      </c>
      <c r="H81" s="41">
        <v>6</v>
      </c>
      <c r="I81" s="41" t="s">
        <v>606</v>
      </c>
      <c r="J81" s="42">
        <v>156</v>
      </c>
      <c r="K81" s="42">
        <f t="shared" si="3"/>
        <v>936</v>
      </c>
    </row>
    <row r="82" spans="2:11" x14ac:dyDescent="0.35">
      <c r="B82" s="41" t="s">
        <v>625</v>
      </c>
      <c r="C82" s="41" t="s">
        <v>14</v>
      </c>
      <c r="D82" s="41" t="s">
        <v>610</v>
      </c>
      <c r="E82" s="41" t="s">
        <v>85</v>
      </c>
      <c r="F82" s="41" t="s">
        <v>604</v>
      </c>
      <c r="G82" s="41">
        <v>42</v>
      </c>
      <c r="H82" s="41">
        <v>3</v>
      </c>
      <c r="I82" s="41" t="s">
        <v>602</v>
      </c>
      <c r="J82" s="42">
        <v>310</v>
      </c>
      <c r="K82" s="42">
        <f t="shared" si="3"/>
        <v>930</v>
      </c>
    </row>
    <row r="83" spans="2:11" x14ac:dyDescent="0.35">
      <c r="B83" s="41" t="s">
        <v>625</v>
      </c>
      <c r="C83" s="41" t="s">
        <v>1</v>
      </c>
      <c r="D83" s="41" t="s">
        <v>607</v>
      </c>
      <c r="E83" s="41" t="s">
        <v>85</v>
      </c>
      <c r="F83" s="41" t="s">
        <v>605</v>
      </c>
      <c r="G83" s="41">
        <v>44</v>
      </c>
      <c r="H83" s="41">
        <v>7</v>
      </c>
      <c r="I83" s="41" t="s">
        <v>614</v>
      </c>
      <c r="J83" s="42">
        <v>132</v>
      </c>
      <c r="K83" s="42">
        <f t="shared" si="3"/>
        <v>924</v>
      </c>
    </row>
    <row r="84" spans="2:11" x14ac:dyDescent="0.35">
      <c r="B84" s="41" t="s">
        <v>625</v>
      </c>
      <c r="C84" s="41" t="s">
        <v>2</v>
      </c>
      <c r="D84" s="41" t="s">
        <v>607</v>
      </c>
      <c r="E84" s="41" t="s">
        <v>85</v>
      </c>
      <c r="F84" s="41" t="s">
        <v>604</v>
      </c>
      <c r="G84" s="41">
        <v>44</v>
      </c>
      <c r="H84" s="41">
        <v>4</v>
      </c>
      <c r="I84" s="41" t="s">
        <v>601</v>
      </c>
      <c r="J84" s="42">
        <v>210</v>
      </c>
      <c r="K84" s="42">
        <f t="shared" si="3"/>
        <v>840</v>
      </c>
    </row>
    <row r="85" spans="2:11" x14ac:dyDescent="0.35">
      <c r="B85" s="41" t="s">
        <v>626</v>
      </c>
      <c r="C85" s="41" t="s">
        <v>3</v>
      </c>
      <c r="D85" s="41" t="s">
        <v>617</v>
      </c>
      <c r="E85" s="41" t="s">
        <v>70</v>
      </c>
      <c r="F85" s="41" t="s">
        <v>615</v>
      </c>
      <c r="G85" s="41">
        <v>38</v>
      </c>
      <c r="H85" s="41">
        <v>8</v>
      </c>
      <c r="I85" s="41" t="s">
        <v>613</v>
      </c>
      <c r="J85" s="42">
        <v>105</v>
      </c>
      <c r="K85" s="42">
        <f t="shared" si="3"/>
        <v>840</v>
      </c>
    </row>
    <row r="86" spans="2:11" x14ac:dyDescent="0.35">
      <c r="B86" s="41" t="s">
        <v>626</v>
      </c>
      <c r="C86" s="41" t="s">
        <v>4</v>
      </c>
      <c r="D86" s="41" t="s">
        <v>611</v>
      </c>
      <c r="E86" s="41" t="s">
        <v>70</v>
      </c>
      <c r="F86" s="41" t="s">
        <v>608</v>
      </c>
      <c r="G86" s="41">
        <v>40</v>
      </c>
      <c r="H86" s="41">
        <v>2</v>
      </c>
      <c r="I86" s="41" t="s">
        <v>613</v>
      </c>
      <c r="J86" s="42">
        <v>410</v>
      </c>
      <c r="K86" s="42">
        <f t="shared" si="3"/>
        <v>820</v>
      </c>
    </row>
    <row r="87" spans="2:11" x14ac:dyDescent="0.35">
      <c r="B87" s="41" t="s">
        <v>624</v>
      </c>
      <c r="C87" s="41" t="s">
        <v>5</v>
      </c>
      <c r="D87" s="41" t="s">
        <v>607</v>
      </c>
      <c r="E87" s="41" t="s">
        <v>85</v>
      </c>
      <c r="F87" s="41" t="s">
        <v>608</v>
      </c>
      <c r="G87" s="41">
        <v>42</v>
      </c>
      <c r="H87" s="41">
        <v>6</v>
      </c>
      <c r="I87" s="41" t="s">
        <v>603</v>
      </c>
      <c r="J87" s="42">
        <v>134</v>
      </c>
      <c r="K87" s="42">
        <f t="shared" si="3"/>
        <v>804</v>
      </c>
    </row>
    <row r="88" spans="2:11" x14ac:dyDescent="0.35">
      <c r="B88" s="41" t="s">
        <v>625</v>
      </c>
      <c r="C88" s="41" t="s">
        <v>8</v>
      </c>
      <c r="D88" s="41" t="s">
        <v>607</v>
      </c>
      <c r="E88" s="41" t="s">
        <v>85</v>
      </c>
      <c r="F88" s="41" t="s">
        <v>605</v>
      </c>
      <c r="G88" s="41">
        <v>42</v>
      </c>
      <c r="H88" s="41">
        <v>6</v>
      </c>
      <c r="I88" s="41" t="s">
        <v>602</v>
      </c>
      <c r="J88" s="42">
        <v>122</v>
      </c>
      <c r="K88" s="42">
        <f t="shared" si="3"/>
        <v>732</v>
      </c>
    </row>
    <row r="89" spans="2:11" x14ac:dyDescent="0.35">
      <c r="B89" s="41" t="s">
        <v>625</v>
      </c>
      <c r="C89" s="41" t="s">
        <v>9</v>
      </c>
      <c r="D89" s="41" t="s">
        <v>610</v>
      </c>
      <c r="E89" s="41" t="s">
        <v>85</v>
      </c>
      <c r="F89" s="41" t="s">
        <v>608</v>
      </c>
      <c r="G89" s="41">
        <v>46</v>
      </c>
      <c r="H89" s="41">
        <v>2</v>
      </c>
      <c r="I89" s="41" t="s">
        <v>601</v>
      </c>
      <c r="J89" s="42">
        <v>330</v>
      </c>
      <c r="K89" s="42">
        <f t="shared" si="3"/>
        <v>660</v>
      </c>
    </row>
    <row r="90" spans="2:11" x14ac:dyDescent="0.35">
      <c r="B90" s="41" t="s">
        <v>626</v>
      </c>
      <c r="C90" s="41" t="s">
        <v>10</v>
      </c>
      <c r="D90" s="41" t="s">
        <v>617</v>
      </c>
      <c r="E90" s="41" t="s">
        <v>70</v>
      </c>
      <c r="F90" s="41" t="s">
        <v>615</v>
      </c>
      <c r="G90" s="41">
        <v>40</v>
      </c>
      <c r="H90" s="41">
        <v>5</v>
      </c>
      <c r="I90" s="41" t="s">
        <v>609</v>
      </c>
      <c r="J90" s="42">
        <v>95</v>
      </c>
      <c r="K90" s="42">
        <f t="shared" si="3"/>
        <v>475</v>
      </c>
    </row>
    <row r="91" spans="2:11" x14ac:dyDescent="0.35">
      <c r="B91" s="41" t="s">
        <v>626</v>
      </c>
      <c r="C91" s="41" t="s">
        <v>11</v>
      </c>
      <c r="D91" s="41" t="s">
        <v>617</v>
      </c>
      <c r="E91" s="41" t="s">
        <v>70</v>
      </c>
      <c r="F91" s="41" t="s">
        <v>608</v>
      </c>
      <c r="G91" s="41">
        <v>38</v>
      </c>
      <c r="H91" s="41">
        <v>3</v>
      </c>
      <c r="I91" s="41" t="s">
        <v>616</v>
      </c>
      <c r="J91" s="42">
        <v>130</v>
      </c>
      <c r="K91" s="42">
        <f t="shared" si="3"/>
        <v>390</v>
      </c>
    </row>
    <row r="92" spans="2:11" x14ac:dyDescent="0.35">
      <c r="B92" s="41" t="s">
        <v>626</v>
      </c>
      <c r="C92" s="41" t="s">
        <v>12</v>
      </c>
      <c r="D92" s="41" t="s">
        <v>607</v>
      </c>
      <c r="E92" s="41" t="s">
        <v>85</v>
      </c>
      <c r="F92" s="41" t="s">
        <v>608</v>
      </c>
      <c r="G92" s="41">
        <v>44</v>
      </c>
      <c r="H92" s="41">
        <v>2</v>
      </c>
      <c r="I92" s="41" t="s">
        <v>603</v>
      </c>
      <c r="J92" s="42">
        <v>150</v>
      </c>
      <c r="K92" s="42">
        <f t="shared" si="3"/>
        <v>300</v>
      </c>
    </row>
    <row r="93" spans="2:11" x14ac:dyDescent="0.35">
      <c r="B93" s="41" t="s">
        <v>625</v>
      </c>
      <c r="C93" s="41" t="s">
        <v>13</v>
      </c>
      <c r="D93" s="41" t="s">
        <v>599</v>
      </c>
      <c r="E93" s="41" t="s">
        <v>85</v>
      </c>
      <c r="F93" s="41" t="s">
        <v>600</v>
      </c>
      <c r="G93" s="41">
        <v>46</v>
      </c>
      <c r="H93" s="41">
        <v>8</v>
      </c>
      <c r="I93" s="41" t="s">
        <v>601</v>
      </c>
      <c r="J93" s="42">
        <v>1045</v>
      </c>
      <c r="K93" s="42">
        <f t="shared" si="3"/>
        <v>8360</v>
      </c>
    </row>
    <row r="94" spans="2:11" x14ac:dyDescent="0.35">
      <c r="B94" s="41" t="s">
        <v>624</v>
      </c>
      <c r="C94" s="41" t="s">
        <v>14</v>
      </c>
      <c r="D94" s="41" t="s">
        <v>599</v>
      </c>
      <c r="E94" s="41" t="s">
        <v>85</v>
      </c>
      <c r="F94" s="41" t="s">
        <v>600</v>
      </c>
      <c r="G94" s="41">
        <v>46</v>
      </c>
      <c r="H94" s="41">
        <v>8</v>
      </c>
      <c r="I94" s="41" t="s">
        <v>602</v>
      </c>
      <c r="J94" s="42">
        <v>910</v>
      </c>
      <c r="K94" s="42">
        <f t="shared" si="3"/>
        <v>7280</v>
      </c>
    </row>
    <row r="95" spans="2:11" x14ac:dyDescent="0.35">
      <c r="B95" s="41" t="s">
        <v>626</v>
      </c>
      <c r="C95" s="41" t="s">
        <v>1</v>
      </c>
      <c r="D95" s="41" t="s">
        <v>599</v>
      </c>
      <c r="E95" s="41" t="s">
        <v>85</v>
      </c>
      <c r="F95" s="41" t="s">
        <v>600</v>
      </c>
      <c r="G95" s="41">
        <v>46</v>
      </c>
      <c r="H95" s="41">
        <v>5</v>
      </c>
      <c r="I95" s="41" t="s">
        <v>603</v>
      </c>
      <c r="J95" s="42">
        <v>1170</v>
      </c>
      <c r="K95" s="42">
        <f t="shared" si="3"/>
        <v>5850</v>
      </c>
    </row>
    <row r="96" spans="2:11" x14ac:dyDescent="0.35">
      <c r="B96" s="41" t="s">
        <v>626</v>
      </c>
      <c r="C96" s="41" t="s">
        <v>2</v>
      </c>
      <c r="D96" s="41" t="s">
        <v>599</v>
      </c>
      <c r="E96" s="41" t="s">
        <v>85</v>
      </c>
      <c r="F96" s="41" t="s">
        <v>604</v>
      </c>
      <c r="G96" s="41">
        <v>42</v>
      </c>
      <c r="H96" s="41">
        <v>7</v>
      </c>
      <c r="I96" s="41" t="s">
        <v>603</v>
      </c>
      <c r="J96" s="42">
        <v>640</v>
      </c>
      <c r="K96" s="42">
        <f t="shared" si="3"/>
        <v>4480</v>
      </c>
    </row>
    <row r="97" spans="2:11" x14ac:dyDescent="0.35">
      <c r="B97" s="41" t="s">
        <v>625</v>
      </c>
      <c r="C97" s="41" t="s">
        <v>3</v>
      </c>
      <c r="D97" s="41" t="s">
        <v>599</v>
      </c>
      <c r="E97" s="41" t="s">
        <v>85</v>
      </c>
      <c r="F97" s="41" t="s">
        <v>600</v>
      </c>
      <c r="G97" s="41">
        <v>44</v>
      </c>
      <c r="H97" s="41">
        <v>5</v>
      </c>
      <c r="I97" s="41" t="s">
        <v>603</v>
      </c>
      <c r="J97" s="42">
        <v>890</v>
      </c>
      <c r="K97" s="42">
        <f t="shared" si="3"/>
        <v>4450</v>
      </c>
    </row>
    <row r="98" spans="2:11" x14ac:dyDescent="0.35">
      <c r="B98" s="41" t="s">
        <v>624</v>
      </c>
      <c r="C98" s="41" t="s">
        <v>4</v>
      </c>
      <c r="D98" s="41" t="s">
        <v>599</v>
      </c>
      <c r="E98" s="41" t="s">
        <v>85</v>
      </c>
      <c r="F98" s="41" t="s">
        <v>605</v>
      </c>
      <c r="G98" s="41">
        <v>42</v>
      </c>
      <c r="H98" s="41">
        <v>6</v>
      </c>
      <c r="I98" s="41" t="s">
        <v>606</v>
      </c>
      <c r="J98" s="42">
        <v>630</v>
      </c>
      <c r="K98" s="42">
        <f t="shared" si="3"/>
        <v>3780</v>
      </c>
    </row>
    <row r="99" spans="2:11" x14ac:dyDescent="0.35">
      <c r="B99" s="41" t="s">
        <v>625</v>
      </c>
      <c r="C99" s="41" t="s">
        <v>5</v>
      </c>
      <c r="D99" s="41" t="s">
        <v>607</v>
      </c>
      <c r="E99" s="41" t="s">
        <v>85</v>
      </c>
      <c r="F99" s="41" t="s">
        <v>604</v>
      </c>
      <c r="G99" s="41">
        <v>42</v>
      </c>
      <c r="H99" s="41">
        <v>10</v>
      </c>
      <c r="I99" s="41" t="s">
        <v>606</v>
      </c>
      <c r="J99" s="42">
        <v>230</v>
      </c>
      <c r="K99" s="42">
        <f t="shared" si="3"/>
        <v>2300</v>
      </c>
    </row>
    <row r="100" spans="2:11" x14ac:dyDescent="0.35">
      <c r="B100" s="41" t="s">
        <v>625</v>
      </c>
      <c r="C100" s="41" t="s">
        <v>8</v>
      </c>
      <c r="D100" s="41" t="s">
        <v>599</v>
      </c>
      <c r="E100" s="41" t="s">
        <v>85</v>
      </c>
      <c r="F100" s="41" t="s">
        <v>608</v>
      </c>
      <c r="G100" s="41">
        <v>44</v>
      </c>
      <c r="H100" s="41">
        <v>3</v>
      </c>
      <c r="I100" s="41" t="s">
        <v>609</v>
      </c>
      <c r="J100" s="42">
        <v>720</v>
      </c>
      <c r="K100" s="42">
        <f t="shared" si="3"/>
        <v>2160</v>
      </c>
    </row>
    <row r="101" spans="2:11" x14ac:dyDescent="0.35">
      <c r="B101" s="41" t="s">
        <v>624</v>
      </c>
      <c r="C101" s="41" t="s">
        <v>9</v>
      </c>
      <c r="D101" s="41" t="s">
        <v>610</v>
      </c>
      <c r="E101" s="41" t="s">
        <v>85</v>
      </c>
      <c r="F101" s="41" t="s">
        <v>600</v>
      </c>
      <c r="G101" s="41">
        <v>44</v>
      </c>
      <c r="H101" s="41">
        <v>5</v>
      </c>
      <c r="I101" s="41" t="s">
        <v>603</v>
      </c>
      <c r="J101" s="42">
        <v>420</v>
      </c>
      <c r="K101" s="42">
        <f t="shared" si="3"/>
        <v>2100</v>
      </c>
    </row>
    <row r="102" spans="2:11" x14ac:dyDescent="0.35">
      <c r="B102" s="41" t="s">
        <v>626</v>
      </c>
      <c r="C102" s="41" t="s">
        <v>10</v>
      </c>
      <c r="D102" s="41" t="s">
        <v>611</v>
      </c>
      <c r="E102" s="41" t="s">
        <v>70</v>
      </c>
      <c r="F102" s="41" t="s">
        <v>600</v>
      </c>
      <c r="G102" s="41">
        <v>40</v>
      </c>
      <c r="H102" s="41">
        <v>4</v>
      </c>
      <c r="I102" s="41" t="s">
        <v>609</v>
      </c>
      <c r="J102" s="42">
        <v>520</v>
      </c>
      <c r="K102" s="42">
        <f t="shared" si="3"/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83D0-7413-7A40-B33A-CEEB238F4A57}">
  <sheetPr>
    <tabColor rgb="FF92D050"/>
  </sheetPr>
  <dimension ref="B2:J30"/>
  <sheetViews>
    <sheetView showGridLines="0" workbookViewId="0">
      <selection activeCell="J25" sqref="J25"/>
    </sheetView>
  </sheetViews>
  <sheetFormatPr defaultColWidth="11.1640625" defaultRowHeight="15.5" x14ac:dyDescent="0.35"/>
  <cols>
    <col min="2" max="6" width="14.1640625" customWidth="1"/>
  </cols>
  <sheetData>
    <row r="2" spans="2:10" x14ac:dyDescent="0.35">
      <c r="B2" s="13" t="s">
        <v>23</v>
      </c>
      <c r="C2" s="14"/>
      <c r="D2" s="14"/>
      <c r="E2" s="14"/>
      <c r="F2" s="14"/>
      <c r="G2" s="14"/>
      <c r="H2" s="14"/>
      <c r="I2" s="14"/>
      <c r="J2" s="15"/>
    </row>
    <row r="3" spans="2:10" x14ac:dyDescent="0.35">
      <c r="B3" s="16" t="s">
        <v>36</v>
      </c>
      <c r="J3" s="17"/>
    </row>
    <row r="4" spans="2:10" x14ac:dyDescent="0.35">
      <c r="B4" s="16" t="s">
        <v>37</v>
      </c>
      <c r="J4" s="17"/>
    </row>
    <row r="5" spans="2:10" x14ac:dyDescent="0.35">
      <c r="B5" s="18" t="s">
        <v>38</v>
      </c>
      <c r="C5" s="19"/>
      <c r="D5" s="19"/>
      <c r="E5" s="19"/>
      <c r="F5" s="19"/>
      <c r="G5" s="19"/>
      <c r="H5" s="19"/>
      <c r="I5" s="19"/>
      <c r="J5" s="20"/>
    </row>
    <row r="8" spans="2:10" ht="26" x14ac:dyDescent="0.35">
      <c r="B8" s="8" t="s">
        <v>24</v>
      </c>
      <c r="C8" s="8" t="s">
        <v>25</v>
      </c>
      <c r="D8" s="8" t="s">
        <v>26</v>
      </c>
      <c r="E8" s="8" t="s">
        <v>27</v>
      </c>
      <c r="F8" s="8" t="s">
        <v>35</v>
      </c>
    </row>
    <row r="9" spans="2:10" x14ac:dyDescent="0.35">
      <c r="B9" s="5">
        <v>44075</v>
      </c>
      <c r="C9" s="6" t="s">
        <v>28</v>
      </c>
      <c r="D9" s="7">
        <v>0.8</v>
      </c>
      <c r="E9" s="6">
        <v>20</v>
      </c>
      <c r="F9" s="9"/>
    </row>
    <row r="10" spans="2:10" x14ac:dyDescent="0.35">
      <c r="B10" s="5">
        <v>44076</v>
      </c>
      <c r="C10" s="6" t="s">
        <v>29</v>
      </c>
      <c r="D10" s="7">
        <v>1.2</v>
      </c>
      <c r="E10" s="6">
        <v>15</v>
      </c>
      <c r="F10" s="9"/>
    </row>
    <row r="11" spans="2:10" x14ac:dyDescent="0.35">
      <c r="B11" s="5">
        <v>44077</v>
      </c>
      <c r="C11" s="6" t="s">
        <v>30</v>
      </c>
      <c r="D11" s="7">
        <v>5.6</v>
      </c>
      <c r="E11" s="6">
        <v>6</v>
      </c>
      <c r="F11" s="9"/>
    </row>
    <row r="12" spans="2:10" x14ac:dyDescent="0.35">
      <c r="B12" s="5">
        <v>44078</v>
      </c>
      <c r="C12" s="6" t="s">
        <v>31</v>
      </c>
      <c r="D12" s="7">
        <v>3.5</v>
      </c>
      <c r="E12" s="6">
        <v>10</v>
      </c>
      <c r="F12" s="9"/>
    </row>
    <row r="13" spans="2:10" x14ac:dyDescent="0.35">
      <c r="B13" s="5">
        <v>44079</v>
      </c>
      <c r="C13" s="6" t="s">
        <v>32</v>
      </c>
      <c r="D13" s="7">
        <v>5</v>
      </c>
      <c r="E13" s="6">
        <v>8</v>
      </c>
      <c r="F13" s="9"/>
    </row>
    <row r="14" spans="2:10" x14ac:dyDescent="0.35">
      <c r="B14" s="5">
        <v>44080</v>
      </c>
      <c r="C14" s="6" t="s">
        <v>33</v>
      </c>
      <c r="D14" s="7">
        <v>0.75</v>
      </c>
      <c r="E14" s="6">
        <v>25</v>
      </c>
      <c r="F14" s="9"/>
    </row>
    <row r="15" spans="2:10" x14ac:dyDescent="0.35">
      <c r="B15" s="5">
        <v>44081</v>
      </c>
      <c r="C15" s="6" t="s">
        <v>34</v>
      </c>
      <c r="D15" s="7">
        <v>10</v>
      </c>
      <c r="E15" s="6">
        <v>3</v>
      </c>
      <c r="F15" s="9"/>
    </row>
    <row r="16" spans="2:10" x14ac:dyDescent="0.35">
      <c r="B16" s="5">
        <v>44082</v>
      </c>
      <c r="C16" s="6" t="s">
        <v>28</v>
      </c>
      <c r="D16" s="7">
        <v>0.8</v>
      </c>
      <c r="E16" s="6">
        <v>12</v>
      </c>
      <c r="F16" s="9"/>
    </row>
    <row r="17" spans="2:6" x14ac:dyDescent="0.35">
      <c r="B17" s="5">
        <v>44083</v>
      </c>
      <c r="C17" s="6" t="s">
        <v>29</v>
      </c>
      <c r="D17" s="7">
        <v>1.2</v>
      </c>
      <c r="E17" s="6">
        <v>5</v>
      </c>
      <c r="F17" s="9"/>
    </row>
    <row r="18" spans="2:6" x14ac:dyDescent="0.35">
      <c r="B18" s="5">
        <v>44084</v>
      </c>
      <c r="C18" s="6" t="s">
        <v>30</v>
      </c>
      <c r="D18" s="7">
        <v>5.6</v>
      </c>
      <c r="E18" s="6">
        <v>26</v>
      </c>
      <c r="F18" s="9"/>
    </row>
    <row r="19" spans="2:6" x14ac:dyDescent="0.35">
      <c r="B19" s="5">
        <v>44085</v>
      </c>
      <c r="C19" s="6" t="s">
        <v>31</v>
      </c>
      <c r="D19" s="7">
        <v>3.5</v>
      </c>
      <c r="E19" s="6">
        <v>1</v>
      </c>
      <c r="F19" s="9"/>
    </row>
    <row r="20" spans="2:6" x14ac:dyDescent="0.35">
      <c r="B20" s="5">
        <v>44086</v>
      </c>
      <c r="C20" s="6" t="s">
        <v>32</v>
      </c>
      <c r="D20" s="7">
        <v>5</v>
      </c>
      <c r="E20" s="6">
        <v>12</v>
      </c>
      <c r="F20" s="9"/>
    </row>
    <row r="21" spans="2:6" x14ac:dyDescent="0.35">
      <c r="B21" s="5">
        <v>44087</v>
      </c>
      <c r="C21" s="6" t="s">
        <v>33</v>
      </c>
      <c r="D21" s="7">
        <v>0.75</v>
      </c>
      <c r="E21" s="6">
        <v>3</v>
      </c>
      <c r="F21" s="9"/>
    </row>
    <row r="22" spans="2:6" x14ac:dyDescent="0.35">
      <c r="B22" s="5">
        <v>44088</v>
      </c>
      <c r="C22" s="6" t="s">
        <v>34</v>
      </c>
      <c r="D22" s="7">
        <v>10</v>
      </c>
      <c r="E22" s="6">
        <v>2</v>
      </c>
      <c r="F22" s="9"/>
    </row>
    <row r="23" spans="2:6" x14ac:dyDescent="0.35">
      <c r="B23" s="5">
        <v>44089</v>
      </c>
      <c r="C23" s="6" t="s">
        <v>28</v>
      </c>
      <c r="D23" s="7">
        <v>0.8</v>
      </c>
      <c r="E23" s="6">
        <v>6</v>
      </c>
      <c r="F23" s="9"/>
    </row>
    <row r="24" spans="2:6" x14ac:dyDescent="0.35">
      <c r="B24" s="5">
        <v>44090</v>
      </c>
      <c r="C24" s="6" t="s">
        <v>29</v>
      </c>
      <c r="D24" s="7">
        <v>1.2</v>
      </c>
      <c r="E24" s="6">
        <v>45</v>
      </c>
      <c r="F24" s="9"/>
    </row>
    <row r="25" spans="2:6" x14ac:dyDescent="0.35">
      <c r="B25" s="5">
        <v>44091</v>
      </c>
      <c r="C25" s="6" t="s">
        <v>30</v>
      </c>
      <c r="D25" s="7">
        <v>5.6</v>
      </c>
      <c r="E25" s="6">
        <v>18</v>
      </c>
      <c r="F25" s="9"/>
    </row>
    <row r="26" spans="2:6" x14ac:dyDescent="0.35">
      <c r="B26" s="5">
        <v>44092</v>
      </c>
      <c r="C26" s="6" t="s">
        <v>31</v>
      </c>
      <c r="D26" s="7">
        <v>3.5</v>
      </c>
      <c r="E26" s="6">
        <v>42</v>
      </c>
      <c r="F26" s="9"/>
    </row>
    <row r="27" spans="2:6" x14ac:dyDescent="0.35">
      <c r="B27" s="5">
        <v>44093</v>
      </c>
      <c r="C27" s="6" t="s">
        <v>32</v>
      </c>
      <c r="D27" s="7">
        <v>5</v>
      </c>
      <c r="E27" s="6">
        <v>15</v>
      </c>
      <c r="F27" s="9"/>
    </row>
    <row r="28" spans="2:6" x14ac:dyDescent="0.35">
      <c r="B28" s="5">
        <v>44094</v>
      </c>
      <c r="C28" s="6" t="s">
        <v>33</v>
      </c>
      <c r="D28" s="7">
        <v>0.75</v>
      </c>
      <c r="E28" s="6">
        <v>1</v>
      </c>
      <c r="F28" s="9"/>
    </row>
    <row r="29" spans="2:6" x14ac:dyDescent="0.35">
      <c r="B29" s="5">
        <v>44095</v>
      </c>
      <c r="C29" s="6" t="s">
        <v>34</v>
      </c>
      <c r="D29" s="7">
        <v>10</v>
      </c>
      <c r="E29" s="6">
        <v>6</v>
      </c>
      <c r="F29" s="9"/>
    </row>
    <row r="30" spans="2:6" x14ac:dyDescent="0.35">
      <c r="B30" s="95" t="s">
        <v>6</v>
      </c>
      <c r="C30" s="96"/>
      <c r="D30" s="96"/>
      <c r="E30" s="97"/>
      <c r="F30" s="9"/>
    </row>
  </sheetData>
  <mergeCells count="1">
    <mergeCell ref="B30:E3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632A-26B3-472F-98EC-473F318071FD}">
  <sheetPr>
    <tabColor theme="5"/>
  </sheetPr>
  <dimension ref="B2:P195"/>
  <sheetViews>
    <sheetView showGridLines="0" zoomScale="60" zoomScaleNormal="60" workbookViewId="0">
      <selection activeCell="Q5" sqref="Q5"/>
    </sheetView>
  </sheetViews>
  <sheetFormatPr defaultColWidth="11.1640625" defaultRowHeight="15.5" x14ac:dyDescent="0.35"/>
  <cols>
    <col min="2" max="3" width="14.1640625" customWidth="1"/>
    <col min="4" max="4" width="15.5" bestFit="1" customWidth="1"/>
    <col min="5" max="5" width="14.1640625" customWidth="1"/>
    <col min="6" max="6" width="18" bestFit="1" customWidth="1"/>
    <col min="7" max="7" width="14.33203125" customWidth="1"/>
    <col min="8" max="8" width="14" customWidth="1"/>
    <col min="9" max="9" width="26.5" bestFit="1" customWidth="1"/>
    <col min="10" max="10" width="26.5" customWidth="1"/>
    <col min="11" max="11" width="11.5" bestFit="1" customWidth="1"/>
    <col min="12" max="12" width="29.83203125" bestFit="1" customWidth="1"/>
    <col min="15" max="15" width="13.58203125" bestFit="1" customWidth="1"/>
    <col min="16" max="16" width="16.1640625" bestFit="1" customWidth="1"/>
  </cols>
  <sheetData>
    <row r="2" spans="2:16" x14ac:dyDescent="0.35">
      <c r="B2" s="13" t="s">
        <v>631</v>
      </c>
      <c r="C2" s="14"/>
      <c r="D2" s="14"/>
      <c r="E2" s="14"/>
      <c r="F2" s="14"/>
      <c r="G2" s="14"/>
      <c r="H2" s="15"/>
    </row>
    <row r="3" spans="2:16" x14ac:dyDescent="0.35">
      <c r="B3" s="16" t="s">
        <v>651</v>
      </c>
      <c r="H3" s="17"/>
    </row>
    <row r="4" spans="2:16" x14ac:dyDescent="0.35">
      <c r="B4" s="34" t="s">
        <v>653</v>
      </c>
      <c r="H4" s="17"/>
    </row>
    <row r="5" spans="2:16" x14ac:dyDescent="0.35">
      <c r="B5" s="34" t="s">
        <v>1172</v>
      </c>
      <c r="H5" s="17"/>
    </row>
    <row r="6" spans="2:16" x14ac:dyDescent="0.35">
      <c r="B6" s="22"/>
      <c r="H6" s="17"/>
    </row>
    <row r="7" spans="2:16" x14ac:dyDescent="0.35">
      <c r="B7" s="18"/>
      <c r="C7" s="19"/>
      <c r="D7" s="19"/>
      <c r="E7" s="19"/>
      <c r="F7" s="19"/>
      <c r="G7" s="19"/>
      <c r="H7" s="20"/>
    </row>
    <row r="9" spans="2:16" x14ac:dyDescent="0.35">
      <c r="O9" t="s">
        <v>634</v>
      </c>
      <c r="P9" t="s">
        <v>1203</v>
      </c>
    </row>
    <row r="11" spans="2:16" ht="18.5" x14ac:dyDescent="0.45">
      <c r="B11" s="43" t="s">
        <v>632</v>
      </c>
      <c r="C11" s="43" t="s">
        <v>633</v>
      </c>
      <c r="D11" s="43" t="s">
        <v>634</v>
      </c>
      <c r="E11" s="43" t="s">
        <v>635</v>
      </c>
      <c r="F11" s="43" t="s">
        <v>636</v>
      </c>
      <c r="G11" s="43" t="s">
        <v>637</v>
      </c>
      <c r="H11" s="43" t="s">
        <v>638</v>
      </c>
      <c r="I11" s="43" t="s">
        <v>639</v>
      </c>
      <c r="J11" s="43" t="s">
        <v>652</v>
      </c>
      <c r="K11" s="43" t="s">
        <v>640</v>
      </c>
      <c r="L11" s="43" t="s">
        <v>641</v>
      </c>
      <c r="O11" t="s">
        <v>640</v>
      </c>
      <c r="P11" t="s">
        <v>1202</v>
      </c>
    </row>
    <row r="12" spans="2:16" ht="18.5" x14ac:dyDescent="0.45">
      <c r="B12" s="44" t="s">
        <v>642</v>
      </c>
      <c r="C12" s="44">
        <v>201900030</v>
      </c>
      <c r="D12" s="44">
        <v>10004</v>
      </c>
      <c r="E12" s="45">
        <v>43496</v>
      </c>
      <c r="F12" s="45">
        <v>43556</v>
      </c>
      <c r="G12" s="44" t="s">
        <v>643</v>
      </c>
      <c r="H12" s="44">
        <v>4.2952000000000004</v>
      </c>
      <c r="I12" s="46">
        <v>500</v>
      </c>
      <c r="J12" s="46">
        <v>2147.6000000000004</v>
      </c>
      <c r="K12" s="44">
        <v>702</v>
      </c>
      <c r="L12" s="44" t="s">
        <v>644</v>
      </c>
      <c r="O12">
        <v>701</v>
      </c>
      <c r="P12" s="94">
        <v>1456346.179085999</v>
      </c>
    </row>
    <row r="13" spans="2:16" ht="18.5" x14ac:dyDescent="0.45">
      <c r="B13" s="44" t="s">
        <v>645</v>
      </c>
      <c r="C13" s="44">
        <v>201900906</v>
      </c>
      <c r="D13" s="44">
        <v>10417</v>
      </c>
      <c r="E13" s="45">
        <v>43501</v>
      </c>
      <c r="F13" s="45">
        <v>43576</v>
      </c>
      <c r="G13" s="44" t="s">
        <v>643</v>
      </c>
      <c r="H13" s="44">
        <v>4.2812999999999999</v>
      </c>
      <c r="I13" s="46">
        <v>465.12</v>
      </c>
      <c r="J13" s="46">
        <v>1991.318256</v>
      </c>
      <c r="K13" s="44">
        <v>701</v>
      </c>
      <c r="L13" s="44" t="s">
        <v>646</v>
      </c>
      <c r="O13">
        <v>702</v>
      </c>
      <c r="P13" s="94">
        <v>14049.314457</v>
      </c>
    </row>
    <row r="14" spans="2:16" ht="18.5" x14ac:dyDescent="0.45">
      <c r="B14" s="44" t="s">
        <v>647</v>
      </c>
      <c r="C14" s="44">
        <v>201900021</v>
      </c>
      <c r="D14" s="44">
        <v>10004</v>
      </c>
      <c r="E14" s="45">
        <v>43516</v>
      </c>
      <c r="F14" s="45">
        <v>43576</v>
      </c>
      <c r="G14" s="44" t="s">
        <v>643</v>
      </c>
      <c r="H14" s="44">
        <v>4.3262</v>
      </c>
      <c r="I14" s="46">
        <v>-24.7</v>
      </c>
      <c r="J14" s="46">
        <v>-106.85714</v>
      </c>
      <c r="K14" s="44">
        <v>701</v>
      </c>
      <c r="L14" s="44" t="s">
        <v>648</v>
      </c>
      <c r="O14" t="s">
        <v>1201</v>
      </c>
      <c r="P14" s="94">
        <v>1470395.493542999</v>
      </c>
    </row>
    <row r="15" spans="2:16" ht="18.5" x14ac:dyDescent="0.45">
      <c r="B15" s="44" t="s">
        <v>647</v>
      </c>
      <c r="C15" s="44">
        <v>201900022</v>
      </c>
      <c r="D15" s="44">
        <v>10004</v>
      </c>
      <c r="E15" s="45">
        <v>43516</v>
      </c>
      <c r="F15" s="45">
        <v>43576</v>
      </c>
      <c r="G15" s="44" t="s">
        <v>643</v>
      </c>
      <c r="H15" s="44">
        <v>4.3262</v>
      </c>
      <c r="I15" s="46">
        <v>-6.75</v>
      </c>
      <c r="J15" s="46">
        <v>-29.20185</v>
      </c>
      <c r="K15" s="44">
        <v>701</v>
      </c>
      <c r="L15" s="44" t="s">
        <v>648</v>
      </c>
    </row>
    <row r="16" spans="2:16" ht="18.5" x14ac:dyDescent="0.45">
      <c r="B16" s="44" t="s">
        <v>645</v>
      </c>
      <c r="C16" s="44">
        <v>201901672</v>
      </c>
      <c r="D16" s="44">
        <v>10417</v>
      </c>
      <c r="E16" s="45">
        <v>43531</v>
      </c>
      <c r="F16" s="45">
        <v>43606</v>
      </c>
      <c r="G16" s="44" t="s">
        <v>643</v>
      </c>
      <c r="H16" s="44">
        <v>4.2991999999999999</v>
      </c>
      <c r="I16" s="46">
        <v>568.54999999999995</v>
      </c>
      <c r="J16" s="46">
        <v>2444.3101599999995</v>
      </c>
      <c r="K16" s="44">
        <v>701</v>
      </c>
      <c r="L16" s="44" t="s">
        <v>646</v>
      </c>
    </row>
    <row r="17" spans="2:12" ht="18.5" x14ac:dyDescent="0.45">
      <c r="B17" s="44" t="s">
        <v>642</v>
      </c>
      <c r="C17" s="44">
        <v>201900069</v>
      </c>
      <c r="D17" s="44">
        <v>2372</v>
      </c>
      <c r="E17" s="45">
        <v>43544</v>
      </c>
      <c r="F17" s="45">
        <v>43574</v>
      </c>
      <c r="G17" s="44" t="s">
        <v>649</v>
      </c>
      <c r="H17" s="44">
        <v>1</v>
      </c>
      <c r="I17" s="46">
        <v>2297.89</v>
      </c>
      <c r="J17" s="46">
        <v>2297.89</v>
      </c>
      <c r="K17" s="44">
        <v>702</v>
      </c>
      <c r="L17" s="44" t="s">
        <v>644</v>
      </c>
    </row>
    <row r="18" spans="2:12" ht="18.5" x14ac:dyDescent="0.45">
      <c r="B18" s="44" t="s">
        <v>642</v>
      </c>
      <c r="C18" s="44">
        <v>201900070</v>
      </c>
      <c r="D18" s="44">
        <v>2372</v>
      </c>
      <c r="E18" s="45">
        <v>43544</v>
      </c>
      <c r="F18" s="45">
        <v>43574</v>
      </c>
      <c r="G18" s="44" t="s">
        <v>649</v>
      </c>
      <c r="H18" s="44">
        <v>1</v>
      </c>
      <c r="I18" s="46">
        <v>1982.27</v>
      </c>
      <c r="J18" s="46">
        <v>1982.27</v>
      </c>
      <c r="K18" s="44">
        <v>702</v>
      </c>
      <c r="L18" s="44" t="s">
        <v>644</v>
      </c>
    </row>
    <row r="19" spans="2:12" ht="18.5" x14ac:dyDescent="0.45">
      <c r="B19" s="44" t="s">
        <v>645</v>
      </c>
      <c r="C19" s="44">
        <v>201902379</v>
      </c>
      <c r="D19" s="44">
        <v>10417</v>
      </c>
      <c r="E19" s="45">
        <v>43560</v>
      </c>
      <c r="F19" s="45">
        <v>43635</v>
      </c>
      <c r="G19" s="44" t="s">
        <v>643</v>
      </c>
      <c r="H19" s="44">
        <v>4.2920999999999996</v>
      </c>
      <c r="I19" s="46">
        <v>2075</v>
      </c>
      <c r="J19" s="46">
        <v>8906.1074999999983</v>
      </c>
      <c r="K19" s="44">
        <v>701</v>
      </c>
      <c r="L19" s="44" t="s">
        <v>646</v>
      </c>
    </row>
    <row r="20" spans="2:12" ht="18.5" x14ac:dyDescent="0.45">
      <c r="B20" s="44" t="s">
        <v>645</v>
      </c>
      <c r="C20" s="44">
        <v>201902533</v>
      </c>
      <c r="D20" s="44">
        <v>10417</v>
      </c>
      <c r="E20" s="45">
        <v>43566</v>
      </c>
      <c r="F20" s="45">
        <v>43641</v>
      </c>
      <c r="G20" s="44" t="s">
        <v>643</v>
      </c>
      <c r="H20" s="44">
        <v>4.2851999999999997</v>
      </c>
      <c r="I20" s="46">
        <v>2075</v>
      </c>
      <c r="J20" s="46">
        <v>8891.7899999999991</v>
      </c>
      <c r="K20" s="44">
        <v>701</v>
      </c>
      <c r="L20" s="44" t="s">
        <v>646</v>
      </c>
    </row>
    <row r="21" spans="2:12" ht="18.5" x14ac:dyDescent="0.45">
      <c r="B21" s="44" t="s">
        <v>642</v>
      </c>
      <c r="C21" s="44">
        <v>201900105</v>
      </c>
      <c r="D21" s="44">
        <v>10108</v>
      </c>
      <c r="E21" s="45">
        <v>43614</v>
      </c>
      <c r="F21" s="45">
        <v>43708</v>
      </c>
      <c r="G21" s="44" t="s">
        <v>643</v>
      </c>
      <c r="H21" s="44">
        <v>4.2967000000000004</v>
      </c>
      <c r="I21" s="46">
        <v>830.31</v>
      </c>
      <c r="J21" s="46">
        <v>3567.5929770000002</v>
      </c>
      <c r="K21" s="44">
        <v>702</v>
      </c>
      <c r="L21" s="44" t="s">
        <v>644</v>
      </c>
    </row>
    <row r="22" spans="2:12" ht="18.5" x14ac:dyDescent="0.45">
      <c r="B22" s="44" t="s">
        <v>645</v>
      </c>
      <c r="C22" s="44">
        <v>201904419</v>
      </c>
      <c r="D22" s="44">
        <v>10108</v>
      </c>
      <c r="E22" s="45">
        <v>43649</v>
      </c>
      <c r="F22" s="45">
        <v>43739</v>
      </c>
      <c r="G22" s="44" t="s">
        <v>643</v>
      </c>
      <c r="H22" s="44">
        <v>4.2457000000000003</v>
      </c>
      <c r="I22" s="46">
        <v>565.52</v>
      </c>
      <c r="J22" s="46">
        <v>2401.028264</v>
      </c>
      <c r="K22" s="44">
        <v>701</v>
      </c>
      <c r="L22" s="44" t="s">
        <v>646</v>
      </c>
    </row>
    <row r="23" spans="2:12" ht="18.5" x14ac:dyDescent="0.45">
      <c r="B23" s="44" t="s">
        <v>642</v>
      </c>
      <c r="C23" s="44">
        <v>201900128</v>
      </c>
      <c r="D23" s="44">
        <v>10417</v>
      </c>
      <c r="E23" s="45">
        <v>43661</v>
      </c>
      <c r="F23" s="45">
        <v>43736</v>
      </c>
      <c r="G23" s="44" t="s">
        <v>643</v>
      </c>
      <c r="H23" s="44">
        <v>4.2668999999999997</v>
      </c>
      <c r="I23" s="46">
        <v>644.20000000000005</v>
      </c>
      <c r="J23" s="46">
        <v>2748.7369800000001</v>
      </c>
      <c r="K23" s="44">
        <v>702</v>
      </c>
      <c r="L23" s="44" t="s">
        <v>644</v>
      </c>
    </row>
    <row r="24" spans="2:12" ht="18.5" x14ac:dyDescent="0.45">
      <c r="B24" s="44" t="s">
        <v>647</v>
      </c>
      <c r="C24" s="44">
        <v>201900122</v>
      </c>
      <c r="D24" s="44">
        <v>10417</v>
      </c>
      <c r="E24" s="45">
        <v>43661</v>
      </c>
      <c r="F24" s="45">
        <v>43736</v>
      </c>
      <c r="G24" s="44" t="s">
        <v>643</v>
      </c>
      <c r="H24" s="44">
        <v>4.2939999999999996</v>
      </c>
      <c r="I24" s="46">
        <v>-555</v>
      </c>
      <c r="J24" s="46">
        <v>-2383.1699999999996</v>
      </c>
      <c r="K24" s="44">
        <v>701</v>
      </c>
      <c r="L24" s="44" t="s">
        <v>648</v>
      </c>
    </row>
    <row r="25" spans="2:12" ht="18.5" x14ac:dyDescent="0.45">
      <c r="B25" s="44" t="s">
        <v>647</v>
      </c>
      <c r="C25" s="44">
        <v>201900148</v>
      </c>
      <c r="D25" s="44">
        <v>10038</v>
      </c>
      <c r="E25" s="45">
        <v>43698</v>
      </c>
      <c r="F25" s="45">
        <v>43788</v>
      </c>
      <c r="G25" s="44" t="s">
        <v>643</v>
      </c>
      <c r="H25" s="44">
        <v>4.2782</v>
      </c>
      <c r="I25" s="46">
        <v>-24.45</v>
      </c>
      <c r="J25" s="46">
        <v>-104.60199</v>
      </c>
      <c r="K25" s="44">
        <v>701</v>
      </c>
      <c r="L25" s="44" t="s">
        <v>648</v>
      </c>
    </row>
    <row r="26" spans="2:12" ht="18.5" x14ac:dyDescent="0.45">
      <c r="B26" s="44" t="s">
        <v>645</v>
      </c>
      <c r="C26" s="44">
        <v>201905673</v>
      </c>
      <c r="D26" s="44">
        <v>10110</v>
      </c>
      <c r="E26" s="45">
        <v>43700</v>
      </c>
      <c r="F26" s="45">
        <v>43799</v>
      </c>
      <c r="G26" s="44" t="s">
        <v>643</v>
      </c>
      <c r="H26" s="44">
        <v>4.3659999999999997</v>
      </c>
      <c r="I26" s="46">
        <v>2073.7600000000002</v>
      </c>
      <c r="J26" s="46">
        <v>9054.0361599999997</v>
      </c>
      <c r="K26" s="44">
        <v>701</v>
      </c>
      <c r="L26" s="44" t="s">
        <v>646</v>
      </c>
    </row>
    <row r="27" spans="2:12" ht="18.5" x14ac:dyDescent="0.45">
      <c r="B27" s="44" t="s">
        <v>645</v>
      </c>
      <c r="C27" s="44">
        <v>201905801</v>
      </c>
      <c r="D27" s="44">
        <v>10587</v>
      </c>
      <c r="E27" s="45">
        <v>43706</v>
      </c>
      <c r="F27" s="45">
        <v>43766</v>
      </c>
      <c r="G27" s="44" t="s">
        <v>643</v>
      </c>
      <c r="H27" s="44">
        <v>4.3856999999999999</v>
      </c>
      <c r="I27" s="46">
        <v>110.82</v>
      </c>
      <c r="J27" s="46">
        <v>486.02327399999996</v>
      </c>
      <c r="K27" s="44">
        <v>701</v>
      </c>
      <c r="L27" s="44" t="s">
        <v>646</v>
      </c>
    </row>
    <row r="28" spans="2:12" ht="18.5" x14ac:dyDescent="0.45">
      <c r="B28" s="44" t="s">
        <v>645</v>
      </c>
      <c r="C28" s="44">
        <v>201905794</v>
      </c>
      <c r="D28" s="44">
        <v>10902</v>
      </c>
      <c r="E28" s="45">
        <v>43707</v>
      </c>
      <c r="F28" s="45">
        <v>43782</v>
      </c>
      <c r="G28" s="44" t="s">
        <v>650</v>
      </c>
      <c r="H28" s="44">
        <v>3.9586000000000001</v>
      </c>
      <c r="I28" s="46">
        <v>1204.48</v>
      </c>
      <c r="J28" s="46">
        <v>4768.0545280000006</v>
      </c>
      <c r="K28" s="44">
        <v>701</v>
      </c>
      <c r="L28" s="44" t="s">
        <v>646</v>
      </c>
    </row>
    <row r="29" spans="2:12" ht="18.5" x14ac:dyDescent="0.45">
      <c r="B29" s="44" t="s">
        <v>647</v>
      </c>
      <c r="C29" s="44">
        <v>201900162</v>
      </c>
      <c r="D29" s="44">
        <v>10417</v>
      </c>
      <c r="E29" s="45">
        <v>43710</v>
      </c>
      <c r="F29" s="45">
        <v>43785</v>
      </c>
      <c r="G29" s="44" t="s">
        <v>643</v>
      </c>
      <c r="H29" s="44">
        <v>4.3003999999999998</v>
      </c>
      <c r="I29" s="46">
        <v>-555</v>
      </c>
      <c r="J29" s="46">
        <v>-2386.7219999999998</v>
      </c>
      <c r="K29" s="44">
        <v>701</v>
      </c>
      <c r="L29" s="44" t="s">
        <v>648</v>
      </c>
    </row>
    <row r="30" spans="2:12" ht="18.5" x14ac:dyDescent="0.45">
      <c r="B30" s="44" t="s">
        <v>647</v>
      </c>
      <c r="C30" s="44">
        <v>201900163</v>
      </c>
      <c r="D30" s="44">
        <v>10108</v>
      </c>
      <c r="E30" s="45">
        <v>43714</v>
      </c>
      <c r="F30" s="45">
        <v>43830</v>
      </c>
      <c r="G30" s="44" t="s">
        <v>643</v>
      </c>
      <c r="H30" s="44">
        <v>4.2789999999999999</v>
      </c>
      <c r="I30" s="46">
        <v>-125.65</v>
      </c>
      <c r="J30" s="46">
        <v>-537.65634999999997</v>
      </c>
      <c r="K30" s="44">
        <v>701</v>
      </c>
      <c r="L30" s="44" t="s">
        <v>648</v>
      </c>
    </row>
    <row r="31" spans="2:12" ht="18.5" x14ac:dyDescent="0.45">
      <c r="B31" s="44" t="s">
        <v>645</v>
      </c>
      <c r="C31" s="44">
        <v>201906272</v>
      </c>
      <c r="D31" s="44">
        <v>10902</v>
      </c>
      <c r="E31" s="45">
        <v>43725</v>
      </c>
      <c r="F31" s="45">
        <v>43800</v>
      </c>
      <c r="G31" s="44" t="s">
        <v>650</v>
      </c>
      <c r="H31" s="44">
        <v>3.9116</v>
      </c>
      <c r="I31" s="46">
        <v>310.35000000000002</v>
      </c>
      <c r="J31" s="46">
        <v>1213.96506</v>
      </c>
      <c r="K31" s="44">
        <v>701</v>
      </c>
      <c r="L31" s="44" t="s">
        <v>646</v>
      </c>
    </row>
    <row r="32" spans="2:12" ht="18.5" x14ac:dyDescent="0.45">
      <c r="B32" s="44" t="s">
        <v>645</v>
      </c>
      <c r="C32" s="44">
        <v>201906576</v>
      </c>
      <c r="D32" s="44">
        <v>10902</v>
      </c>
      <c r="E32" s="45">
        <v>43738</v>
      </c>
      <c r="F32" s="45">
        <v>43813</v>
      </c>
      <c r="G32" s="44" t="s">
        <v>650</v>
      </c>
      <c r="H32" s="44">
        <v>4.0153999999999996</v>
      </c>
      <c r="I32" s="46">
        <v>1107.2</v>
      </c>
      <c r="J32" s="46">
        <v>4445.85088</v>
      </c>
      <c r="K32" s="44">
        <v>701</v>
      </c>
      <c r="L32" s="44" t="s">
        <v>646</v>
      </c>
    </row>
    <row r="33" spans="2:12" ht="18.5" x14ac:dyDescent="0.45">
      <c r="B33" s="44" t="s">
        <v>645</v>
      </c>
      <c r="C33" s="44">
        <v>201906599</v>
      </c>
      <c r="D33" s="44">
        <v>10903</v>
      </c>
      <c r="E33" s="45">
        <v>43738</v>
      </c>
      <c r="F33" s="45">
        <v>43768</v>
      </c>
      <c r="G33" s="44" t="s">
        <v>643</v>
      </c>
      <c r="H33" s="44">
        <v>4.3865999999999996</v>
      </c>
      <c r="I33" s="46">
        <v>7521.75</v>
      </c>
      <c r="J33" s="46">
        <v>32994.90855</v>
      </c>
      <c r="K33" s="44">
        <v>701</v>
      </c>
      <c r="L33" s="44" t="s">
        <v>646</v>
      </c>
    </row>
    <row r="34" spans="2:12" ht="18.5" x14ac:dyDescent="0.45">
      <c r="B34" s="44" t="s">
        <v>647</v>
      </c>
      <c r="C34" s="44">
        <v>201900181</v>
      </c>
      <c r="D34" s="44">
        <v>10417</v>
      </c>
      <c r="E34" s="45">
        <v>43742</v>
      </c>
      <c r="F34" s="45">
        <v>43817</v>
      </c>
      <c r="G34" s="44" t="s">
        <v>643</v>
      </c>
      <c r="H34" s="44">
        <v>4.2851999999999997</v>
      </c>
      <c r="I34" s="46">
        <v>-555</v>
      </c>
      <c r="J34" s="46">
        <v>-2378.2859999999996</v>
      </c>
      <c r="K34" s="44">
        <v>701</v>
      </c>
      <c r="L34" s="44" t="s">
        <v>648</v>
      </c>
    </row>
    <row r="35" spans="2:12" ht="18.5" x14ac:dyDescent="0.45">
      <c r="B35" s="44" t="s">
        <v>645</v>
      </c>
      <c r="C35" s="44">
        <v>201906823</v>
      </c>
      <c r="D35" s="44">
        <v>10767</v>
      </c>
      <c r="E35" s="45">
        <v>43746</v>
      </c>
      <c r="F35" s="45">
        <v>43776</v>
      </c>
      <c r="G35" s="44" t="s">
        <v>643</v>
      </c>
      <c r="H35" s="44">
        <v>4.3304</v>
      </c>
      <c r="I35" s="46">
        <v>913.96</v>
      </c>
      <c r="J35" s="46">
        <v>3957.8123840000003</v>
      </c>
      <c r="K35" s="44">
        <v>701</v>
      </c>
      <c r="L35" s="44" t="s">
        <v>646</v>
      </c>
    </row>
    <row r="36" spans="2:12" ht="18.5" x14ac:dyDescent="0.45">
      <c r="B36" s="44" t="s">
        <v>645</v>
      </c>
      <c r="C36" s="44">
        <v>201906877</v>
      </c>
      <c r="D36" s="44">
        <v>10767</v>
      </c>
      <c r="E36" s="45">
        <v>43748</v>
      </c>
      <c r="F36" s="45">
        <v>43778</v>
      </c>
      <c r="G36" s="44" t="s">
        <v>643</v>
      </c>
      <c r="H36" s="44">
        <v>4.3257000000000003</v>
      </c>
      <c r="I36" s="46">
        <v>1370.94</v>
      </c>
      <c r="J36" s="46">
        <v>5930.2751580000004</v>
      </c>
      <c r="K36" s="44">
        <v>701</v>
      </c>
      <c r="L36" s="44" t="s">
        <v>646</v>
      </c>
    </row>
    <row r="37" spans="2:12" ht="18.5" x14ac:dyDescent="0.45">
      <c r="B37" s="44" t="s">
        <v>647</v>
      </c>
      <c r="C37" s="44">
        <v>201900182</v>
      </c>
      <c r="D37" s="44">
        <v>10417</v>
      </c>
      <c r="E37" s="45">
        <v>43753</v>
      </c>
      <c r="F37" s="45">
        <v>43828</v>
      </c>
      <c r="G37" s="44" t="s">
        <v>643</v>
      </c>
      <c r="H37" s="44">
        <v>4.2920999999999996</v>
      </c>
      <c r="I37" s="46">
        <v>-555</v>
      </c>
      <c r="J37" s="46">
        <v>-2382.1154999999999</v>
      </c>
      <c r="K37" s="44">
        <v>701</v>
      </c>
      <c r="L37" s="44" t="s">
        <v>648</v>
      </c>
    </row>
    <row r="38" spans="2:12" ht="18.5" x14ac:dyDescent="0.45">
      <c r="B38" s="44" t="s">
        <v>642</v>
      </c>
      <c r="C38" s="44">
        <v>201900182</v>
      </c>
      <c r="D38" s="44">
        <v>10004</v>
      </c>
      <c r="E38" s="45">
        <v>43756</v>
      </c>
      <c r="F38" s="45">
        <v>43816</v>
      </c>
      <c r="G38" s="44" t="s">
        <v>643</v>
      </c>
      <c r="H38" s="44">
        <v>4.2849000000000004</v>
      </c>
      <c r="I38" s="46">
        <v>77</v>
      </c>
      <c r="J38" s="46">
        <v>329.93730000000005</v>
      </c>
      <c r="K38" s="44">
        <v>702</v>
      </c>
      <c r="L38" s="44" t="s">
        <v>644</v>
      </c>
    </row>
    <row r="39" spans="2:12" ht="18.5" x14ac:dyDescent="0.45">
      <c r="B39" s="44" t="s">
        <v>647</v>
      </c>
      <c r="C39" s="44">
        <v>201900183</v>
      </c>
      <c r="D39" s="44">
        <v>10417</v>
      </c>
      <c r="E39" s="45">
        <v>43756</v>
      </c>
      <c r="F39" s="45">
        <v>43831</v>
      </c>
      <c r="G39" s="44" t="s">
        <v>643</v>
      </c>
      <c r="H39" s="44">
        <v>4.2770000000000001</v>
      </c>
      <c r="I39" s="46">
        <v>-66.599999999999994</v>
      </c>
      <c r="J39" s="46">
        <v>-284.84819999999996</v>
      </c>
      <c r="K39" s="44">
        <v>701</v>
      </c>
      <c r="L39" s="44" t="s">
        <v>648</v>
      </c>
    </row>
    <row r="40" spans="2:12" ht="18.5" x14ac:dyDescent="0.45">
      <c r="B40" s="44" t="s">
        <v>645</v>
      </c>
      <c r="C40" s="44">
        <v>201907255</v>
      </c>
      <c r="D40" s="44">
        <v>11182</v>
      </c>
      <c r="E40" s="45">
        <v>43762</v>
      </c>
      <c r="F40" s="45">
        <v>43837</v>
      </c>
      <c r="G40" s="44" t="s">
        <v>643</v>
      </c>
      <c r="H40" s="44">
        <v>4.2778</v>
      </c>
      <c r="I40" s="46">
        <v>583.36</v>
      </c>
      <c r="J40" s="46">
        <v>2495.4974080000002</v>
      </c>
      <c r="K40" s="44">
        <v>701</v>
      </c>
      <c r="L40" s="44" t="s">
        <v>646</v>
      </c>
    </row>
    <row r="41" spans="2:12" ht="18.5" x14ac:dyDescent="0.45">
      <c r="B41" s="44" t="s">
        <v>642</v>
      </c>
      <c r="C41" s="44">
        <v>201900193</v>
      </c>
      <c r="D41" s="44">
        <v>10004</v>
      </c>
      <c r="E41" s="45">
        <v>43766</v>
      </c>
      <c r="F41" s="45">
        <v>43826</v>
      </c>
      <c r="G41" s="44" t="s">
        <v>643</v>
      </c>
      <c r="H41" s="44">
        <v>4.2762000000000002</v>
      </c>
      <c r="I41" s="46">
        <v>106</v>
      </c>
      <c r="J41" s="46">
        <v>453.27720000000005</v>
      </c>
      <c r="K41" s="44">
        <v>702</v>
      </c>
      <c r="L41" s="44" t="s">
        <v>644</v>
      </c>
    </row>
    <row r="42" spans="2:12" ht="18.5" x14ac:dyDescent="0.45">
      <c r="B42" s="44" t="s">
        <v>645</v>
      </c>
      <c r="C42" s="44">
        <v>201907392</v>
      </c>
      <c r="D42" s="44">
        <v>10767</v>
      </c>
      <c r="E42" s="45">
        <v>43767</v>
      </c>
      <c r="F42" s="45">
        <v>43842</v>
      </c>
      <c r="G42" s="44" t="s">
        <v>643</v>
      </c>
      <c r="H42" s="44">
        <v>4.2457000000000003</v>
      </c>
      <c r="I42" s="46">
        <v>409054.4</v>
      </c>
      <c r="J42" s="46">
        <v>1736722.2660800002</v>
      </c>
      <c r="K42" s="44">
        <v>701</v>
      </c>
      <c r="L42" s="44" t="s">
        <v>646</v>
      </c>
    </row>
    <row r="43" spans="2:12" ht="18.5" x14ac:dyDescent="0.45">
      <c r="B43" s="44" t="s">
        <v>645</v>
      </c>
      <c r="C43" s="44">
        <v>201907362</v>
      </c>
      <c r="D43" s="44">
        <v>10767</v>
      </c>
      <c r="E43" s="45">
        <v>43767</v>
      </c>
      <c r="F43" s="45">
        <v>43842</v>
      </c>
      <c r="G43" s="44" t="s">
        <v>643</v>
      </c>
      <c r="H43" s="44">
        <v>4.2732000000000001</v>
      </c>
      <c r="I43" s="46">
        <v>386.44</v>
      </c>
      <c r="J43" s="46">
        <v>1651.3354080000001</v>
      </c>
      <c r="K43" s="44">
        <v>701</v>
      </c>
      <c r="L43" s="44" t="s">
        <v>646</v>
      </c>
    </row>
    <row r="44" spans="2:12" ht="18.5" x14ac:dyDescent="0.45">
      <c r="B44" s="44" t="s">
        <v>647</v>
      </c>
      <c r="C44" s="44">
        <v>201900188</v>
      </c>
      <c r="D44" s="44">
        <v>10767</v>
      </c>
      <c r="E44" s="45">
        <v>43767</v>
      </c>
      <c r="F44" s="45">
        <v>43797</v>
      </c>
      <c r="G44" s="44" t="s">
        <v>643</v>
      </c>
      <c r="H44" s="44">
        <v>4.2808999999999999</v>
      </c>
      <c r="I44" s="46">
        <v>-262096.3</v>
      </c>
      <c r="J44" s="46">
        <v>-1122008.05067</v>
      </c>
      <c r="K44" s="44">
        <v>701</v>
      </c>
      <c r="L44" s="44" t="s">
        <v>648</v>
      </c>
    </row>
    <row r="45" spans="2:12" ht="18.5" x14ac:dyDescent="0.45">
      <c r="B45" s="44" t="s">
        <v>647</v>
      </c>
      <c r="C45" s="44">
        <v>201900189</v>
      </c>
      <c r="D45" s="44">
        <v>10767</v>
      </c>
      <c r="E45" s="45">
        <v>43767</v>
      </c>
      <c r="F45" s="45">
        <v>43797</v>
      </c>
      <c r="G45" s="44" t="s">
        <v>643</v>
      </c>
      <c r="H45" s="44">
        <v>4.2457000000000003</v>
      </c>
      <c r="I45" s="46">
        <v>-372228.36</v>
      </c>
      <c r="J45" s="46">
        <v>-1580369.948052</v>
      </c>
      <c r="K45" s="44">
        <v>701</v>
      </c>
      <c r="L45" s="44" t="s">
        <v>648</v>
      </c>
    </row>
    <row r="46" spans="2:12" ht="18.5" x14ac:dyDescent="0.45">
      <c r="B46" s="44" t="s">
        <v>647</v>
      </c>
      <c r="C46" s="44">
        <v>201900187</v>
      </c>
      <c r="D46" s="44">
        <v>10767</v>
      </c>
      <c r="E46" s="45">
        <v>43767</v>
      </c>
      <c r="F46" s="45">
        <v>43842</v>
      </c>
      <c r="G46" s="44" t="s">
        <v>643</v>
      </c>
      <c r="H46" s="44">
        <v>4.2732000000000001</v>
      </c>
      <c r="I46" s="46">
        <v>-386.44</v>
      </c>
      <c r="J46" s="46">
        <v>-1651.3354080000001</v>
      </c>
      <c r="K46" s="44">
        <v>701</v>
      </c>
      <c r="L46" s="44" t="s">
        <v>648</v>
      </c>
    </row>
    <row r="47" spans="2:12" ht="18.5" x14ac:dyDescent="0.45">
      <c r="B47" s="44" t="s">
        <v>645</v>
      </c>
      <c r="C47" s="44">
        <v>201907391</v>
      </c>
      <c r="D47" s="44">
        <v>10767</v>
      </c>
      <c r="E47" s="45">
        <v>43767</v>
      </c>
      <c r="F47" s="45">
        <v>43842</v>
      </c>
      <c r="G47" s="44" t="s">
        <v>643</v>
      </c>
      <c r="H47" s="44">
        <v>4.2808999999999999</v>
      </c>
      <c r="I47" s="46">
        <v>262096.13</v>
      </c>
      <c r="J47" s="46">
        <v>1122007.3229169999</v>
      </c>
      <c r="K47" s="44">
        <v>701</v>
      </c>
      <c r="L47" s="44" t="s">
        <v>646</v>
      </c>
    </row>
    <row r="48" spans="2:12" ht="18.5" x14ac:dyDescent="0.45">
      <c r="B48" s="44" t="s">
        <v>645</v>
      </c>
      <c r="C48" s="44">
        <v>201907490</v>
      </c>
      <c r="D48" s="44">
        <v>10903</v>
      </c>
      <c r="E48" s="45">
        <v>43769</v>
      </c>
      <c r="F48" s="45">
        <v>43799</v>
      </c>
      <c r="G48" s="44" t="s">
        <v>643</v>
      </c>
      <c r="H48" s="44">
        <v>4.2655000000000003</v>
      </c>
      <c r="I48" s="46">
        <v>11282.63</v>
      </c>
      <c r="J48" s="46">
        <v>48126.058265</v>
      </c>
      <c r="K48" s="44">
        <v>701</v>
      </c>
      <c r="L48" s="44" t="s">
        <v>646</v>
      </c>
    </row>
    <row r="49" spans="2:12" ht="18.5" x14ac:dyDescent="0.45">
      <c r="B49" s="44" t="s">
        <v>645</v>
      </c>
      <c r="C49" s="44">
        <v>201907887</v>
      </c>
      <c r="D49" s="44">
        <v>10767</v>
      </c>
      <c r="E49" s="45">
        <v>43784</v>
      </c>
      <c r="F49" s="45">
        <v>43859</v>
      </c>
      <c r="G49" s="44" t="s">
        <v>643</v>
      </c>
      <c r="H49" s="44">
        <v>4.2915999999999999</v>
      </c>
      <c r="I49" s="46">
        <v>1186.92</v>
      </c>
      <c r="J49" s="46">
        <v>5093.7858720000004</v>
      </c>
      <c r="K49" s="44">
        <v>701</v>
      </c>
      <c r="L49" s="44" t="s">
        <v>646</v>
      </c>
    </row>
    <row r="50" spans="2:12" ht="18.5" x14ac:dyDescent="0.45">
      <c r="B50" s="44" t="s">
        <v>642</v>
      </c>
      <c r="C50" s="44">
        <v>201900210</v>
      </c>
      <c r="D50" s="44">
        <v>11053</v>
      </c>
      <c r="E50" s="45">
        <v>43788</v>
      </c>
      <c r="F50" s="45">
        <v>43818</v>
      </c>
      <c r="G50" s="44" t="s">
        <v>649</v>
      </c>
      <c r="H50" s="44">
        <v>1</v>
      </c>
      <c r="I50" s="46">
        <v>522.01</v>
      </c>
      <c r="J50" s="46">
        <v>522.01</v>
      </c>
      <c r="K50" s="44">
        <v>702</v>
      </c>
      <c r="L50" s="44" t="s">
        <v>644</v>
      </c>
    </row>
    <row r="51" spans="2:12" ht="18.5" x14ac:dyDescent="0.45">
      <c r="B51" s="44" t="s">
        <v>645</v>
      </c>
      <c r="C51" s="44">
        <v>201908038</v>
      </c>
      <c r="D51" s="44">
        <v>10510</v>
      </c>
      <c r="E51" s="45">
        <v>43789</v>
      </c>
      <c r="F51" s="45">
        <v>43864</v>
      </c>
      <c r="G51" s="44" t="s">
        <v>643</v>
      </c>
      <c r="H51" s="44">
        <v>4.2927999999999997</v>
      </c>
      <c r="I51" s="46">
        <v>773.2</v>
      </c>
      <c r="J51" s="46">
        <v>3319.1929599999999</v>
      </c>
      <c r="K51" s="44">
        <v>701</v>
      </c>
      <c r="L51" s="44" t="s">
        <v>646</v>
      </c>
    </row>
    <row r="52" spans="2:12" ht="18.5" x14ac:dyDescent="0.45">
      <c r="B52" s="44" t="s">
        <v>645</v>
      </c>
      <c r="C52" s="44">
        <v>201908253</v>
      </c>
      <c r="D52" s="44">
        <v>10108</v>
      </c>
      <c r="E52" s="45">
        <v>43798</v>
      </c>
      <c r="F52" s="45">
        <v>43890</v>
      </c>
      <c r="G52" s="44" t="s">
        <v>643</v>
      </c>
      <c r="H52" s="44">
        <v>4.3230000000000004</v>
      </c>
      <c r="I52" s="46">
        <v>3811.8</v>
      </c>
      <c r="J52" s="46">
        <v>16478.411400000001</v>
      </c>
      <c r="K52" s="44">
        <v>701</v>
      </c>
      <c r="L52" s="44" t="s">
        <v>646</v>
      </c>
    </row>
    <row r="53" spans="2:12" ht="18.5" x14ac:dyDescent="0.45">
      <c r="B53" s="44" t="s">
        <v>647</v>
      </c>
      <c r="C53" s="44">
        <v>201900209</v>
      </c>
      <c r="D53" s="44">
        <v>10767</v>
      </c>
      <c r="E53" s="45">
        <v>43798</v>
      </c>
      <c r="F53" s="45">
        <v>43873</v>
      </c>
      <c r="G53" s="44" t="s">
        <v>643</v>
      </c>
      <c r="H53" s="44">
        <v>4.2915999999999999</v>
      </c>
      <c r="I53" s="46">
        <v>-1142.69</v>
      </c>
      <c r="J53" s="46">
        <v>-4903.9684040000002</v>
      </c>
      <c r="K53" s="44">
        <v>701</v>
      </c>
      <c r="L53" s="44" t="s">
        <v>648</v>
      </c>
    </row>
    <row r="54" spans="2:12" ht="18.5" x14ac:dyDescent="0.45">
      <c r="B54" s="44" t="s">
        <v>645</v>
      </c>
      <c r="C54" s="44">
        <v>201908671</v>
      </c>
      <c r="D54" s="44">
        <v>10902</v>
      </c>
      <c r="E54" s="45">
        <v>43815</v>
      </c>
      <c r="F54" s="45">
        <v>43890</v>
      </c>
      <c r="G54" s="44" t="s">
        <v>650</v>
      </c>
      <c r="H54" s="44">
        <v>3.8233999999999999</v>
      </c>
      <c r="I54" s="46">
        <v>1388.3</v>
      </c>
      <c r="J54" s="46">
        <v>5308.0262199999997</v>
      </c>
      <c r="K54" s="44">
        <v>701</v>
      </c>
      <c r="L54" s="44" t="s">
        <v>646</v>
      </c>
    </row>
    <row r="55" spans="2:12" ht="18.5" x14ac:dyDescent="0.45">
      <c r="B55" s="44" t="s">
        <v>645</v>
      </c>
      <c r="C55" s="44">
        <v>201908662</v>
      </c>
      <c r="D55" s="44">
        <v>10902</v>
      </c>
      <c r="E55" s="45">
        <v>43815</v>
      </c>
      <c r="F55" s="45">
        <v>43890</v>
      </c>
      <c r="G55" s="44" t="s">
        <v>650</v>
      </c>
      <c r="H55" s="44">
        <v>3.8233999999999999</v>
      </c>
      <c r="I55" s="46">
        <v>23070.48</v>
      </c>
      <c r="J55" s="46">
        <v>88207.673232000001</v>
      </c>
      <c r="K55" s="44">
        <v>701</v>
      </c>
      <c r="L55" s="44" t="s">
        <v>646</v>
      </c>
    </row>
    <row r="56" spans="2:12" ht="18.5" x14ac:dyDescent="0.45">
      <c r="B56" s="44" t="s">
        <v>645</v>
      </c>
      <c r="C56" s="44">
        <v>201908842</v>
      </c>
      <c r="D56" s="44">
        <v>10108</v>
      </c>
      <c r="E56" s="45">
        <v>43819</v>
      </c>
      <c r="F56" s="45">
        <v>43921</v>
      </c>
      <c r="G56" s="44" t="s">
        <v>643</v>
      </c>
      <c r="H56" s="44">
        <v>4.2632000000000003</v>
      </c>
      <c r="I56" s="46">
        <v>987</v>
      </c>
      <c r="J56" s="46">
        <v>4207.7784000000001</v>
      </c>
      <c r="K56" s="44">
        <v>701</v>
      </c>
      <c r="L56" s="44" t="s">
        <v>646</v>
      </c>
    </row>
    <row r="57" spans="2:12" ht="18.5" x14ac:dyDescent="0.45">
      <c r="B57" s="44" t="s">
        <v>645</v>
      </c>
      <c r="C57" s="44">
        <v>201908846</v>
      </c>
      <c r="D57" s="44">
        <v>10108</v>
      </c>
      <c r="E57" s="45">
        <v>43819</v>
      </c>
      <c r="F57" s="45">
        <v>43921</v>
      </c>
      <c r="G57" s="44" t="s">
        <v>643</v>
      </c>
      <c r="H57" s="44">
        <v>4.2632000000000003</v>
      </c>
      <c r="I57" s="46">
        <v>9035.52</v>
      </c>
      <c r="J57" s="46">
        <v>38520.228864000004</v>
      </c>
      <c r="K57" s="44">
        <v>701</v>
      </c>
      <c r="L57" s="44" t="s">
        <v>646</v>
      </c>
    </row>
    <row r="58" spans="2:12" ht="18.5" x14ac:dyDescent="0.45">
      <c r="B58" s="44" t="s">
        <v>645</v>
      </c>
      <c r="C58" s="44">
        <v>201908845</v>
      </c>
      <c r="D58" s="44">
        <v>10108</v>
      </c>
      <c r="E58" s="45">
        <v>43819</v>
      </c>
      <c r="F58" s="45">
        <v>43921</v>
      </c>
      <c r="G58" s="44" t="s">
        <v>643</v>
      </c>
      <c r="H58" s="44">
        <v>4.2632000000000003</v>
      </c>
      <c r="I58" s="46">
        <v>635</v>
      </c>
      <c r="J58" s="46">
        <v>2707.1320000000001</v>
      </c>
      <c r="K58" s="44">
        <v>701</v>
      </c>
      <c r="L58" s="44" t="s">
        <v>646</v>
      </c>
    </row>
    <row r="59" spans="2:12" ht="18.5" x14ac:dyDescent="0.45">
      <c r="B59" s="44" t="s">
        <v>645</v>
      </c>
      <c r="C59" s="44">
        <v>202000021</v>
      </c>
      <c r="D59" s="44">
        <v>10110</v>
      </c>
      <c r="E59" s="45">
        <v>43832</v>
      </c>
      <c r="F59" s="45">
        <v>43951</v>
      </c>
      <c r="G59" s="44" t="s">
        <v>643</v>
      </c>
      <c r="H59" s="44">
        <v>4.2584999999999997</v>
      </c>
      <c r="I59" s="46">
        <v>1723.5</v>
      </c>
      <c r="J59" s="46">
        <v>7339.5247499999996</v>
      </c>
      <c r="K59" s="44">
        <v>701</v>
      </c>
      <c r="L59" s="44" t="s">
        <v>646</v>
      </c>
    </row>
    <row r="60" spans="2:12" ht="18.5" x14ac:dyDescent="0.45">
      <c r="B60" s="44" t="s">
        <v>645</v>
      </c>
      <c r="C60" s="44">
        <v>202000019</v>
      </c>
      <c r="D60" s="44">
        <v>10110</v>
      </c>
      <c r="E60" s="45">
        <v>43832</v>
      </c>
      <c r="F60" s="45">
        <v>43951</v>
      </c>
      <c r="G60" s="44" t="s">
        <v>643</v>
      </c>
      <c r="H60" s="44">
        <v>4.2584999999999997</v>
      </c>
      <c r="I60" s="46">
        <v>229.2</v>
      </c>
      <c r="J60" s="46">
        <v>976.04819999999984</v>
      </c>
      <c r="K60" s="44">
        <v>701</v>
      </c>
      <c r="L60" s="44" t="s">
        <v>646</v>
      </c>
    </row>
    <row r="61" spans="2:12" ht="18.5" x14ac:dyDescent="0.45">
      <c r="B61" s="44" t="s">
        <v>645</v>
      </c>
      <c r="C61" s="44">
        <v>202000022</v>
      </c>
      <c r="D61" s="44">
        <v>10110</v>
      </c>
      <c r="E61" s="45">
        <v>43832</v>
      </c>
      <c r="F61" s="45">
        <v>43951</v>
      </c>
      <c r="G61" s="44" t="s">
        <v>643</v>
      </c>
      <c r="H61" s="44">
        <v>4.2584999999999997</v>
      </c>
      <c r="I61" s="46">
        <v>4241.3999999999996</v>
      </c>
      <c r="J61" s="46">
        <v>18062.001899999996</v>
      </c>
      <c r="K61" s="44">
        <v>701</v>
      </c>
      <c r="L61" s="44" t="s">
        <v>646</v>
      </c>
    </row>
    <row r="62" spans="2:12" ht="18.5" x14ac:dyDescent="0.45">
      <c r="B62" s="44" t="s">
        <v>645</v>
      </c>
      <c r="C62" s="44">
        <v>202000020</v>
      </c>
      <c r="D62" s="44">
        <v>10110</v>
      </c>
      <c r="E62" s="45">
        <v>43832</v>
      </c>
      <c r="F62" s="45">
        <v>43951</v>
      </c>
      <c r="G62" s="44" t="s">
        <v>643</v>
      </c>
      <c r="H62" s="44">
        <v>4.2584999999999997</v>
      </c>
      <c r="I62" s="46">
        <v>1033.9000000000001</v>
      </c>
      <c r="J62" s="46">
        <v>4402.8631500000001</v>
      </c>
      <c r="K62" s="44">
        <v>701</v>
      </c>
      <c r="L62" s="44" t="s">
        <v>646</v>
      </c>
    </row>
    <row r="63" spans="2:12" ht="18.5" x14ac:dyDescent="0.45">
      <c r="B63" s="44" t="s">
        <v>645</v>
      </c>
      <c r="C63" s="44">
        <v>202000048</v>
      </c>
      <c r="D63" s="44">
        <v>10110</v>
      </c>
      <c r="E63" s="45">
        <v>43833</v>
      </c>
      <c r="F63" s="45">
        <v>43951</v>
      </c>
      <c r="G63" s="44" t="s">
        <v>643</v>
      </c>
      <c r="H63" s="44">
        <v>4.2571000000000003</v>
      </c>
      <c r="I63" s="46">
        <v>665.1</v>
      </c>
      <c r="J63" s="46">
        <v>2831.3972100000005</v>
      </c>
      <c r="K63" s="44">
        <v>701</v>
      </c>
      <c r="L63" s="44" t="s">
        <v>646</v>
      </c>
    </row>
    <row r="64" spans="2:12" ht="18.5" x14ac:dyDescent="0.45">
      <c r="B64" s="44" t="s">
        <v>645</v>
      </c>
      <c r="C64" s="44">
        <v>202000047</v>
      </c>
      <c r="D64" s="44">
        <v>10110</v>
      </c>
      <c r="E64" s="45">
        <v>43833</v>
      </c>
      <c r="F64" s="45">
        <v>43951</v>
      </c>
      <c r="G64" s="44" t="s">
        <v>643</v>
      </c>
      <c r="H64" s="44">
        <v>4.2571000000000003</v>
      </c>
      <c r="I64" s="46">
        <v>225.4</v>
      </c>
      <c r="J64" s="46">
        <v>959.55034000000012</v>
      </c>
      <c r="K64" s="44">
        <v>701</v>
      </c>
      <c r="L64" s="44" t="s">
        <v>646</v>
      </c>
    </row>
    <row r="65" spans="2:12" ht="18.5" x14ac:dyDescent="0.45">
      <c r="B65" s="44" t="s">
        <v>645</v>
      </c>
      <c r="C65" s="44">
        <v>202000049</v>
      </c>
      <c r="D65" s="44">
        <v>10110</v>
      </c>
      <c r="E65" s="45">
        <v>43833</v>
      </c>
      <c r="F65" s="45">
        <v>43951</v>
      </c>
      <c r="G65" s="44" t="s">
        <v>643</v>
      </c>
      <c r="H65" s="44">
        <v>4.2571000000000003</v>
      </c>
      <c r="I65" s="46">
        <v>535.91999999999996</v>
      </c>
      <c r="J65" s="46">
        <v>2281.4650320000001</v>
      </c>
      <c r="K65" s="44">
        <v>701</v>
      </c>
      <c r="L65" s="44" t="s">
        <v>646</v>
      </c>
    </row>
    <row r="66" spans="2:12" ht="18.5" x14ac:dyDescent="0.45">
      <c r="B66" s="44" t="s">
        <v>645</v>
      </c>
      <c r="C66" s="44">
        <v>202000046</v>
      </c>
      <c r="D66" s="44">
        <v>10110</v>
      </c>
      <c r="E66" s="45">
        <v>43833</v>
      </c>
      <c r="F66" s="45">
        <v>43951</v>
      </c>
      <c r="G66" s="44" t="s">
        <v>643</v>
      </c>
      <c r="H66" s="44">
        <v>4.2571000000000003</v>
      </c>
      <c r="I66" s="46">
        <v>2160.02</v>
      </c>
      <c r="J66" s="46">
        <v>9195.4211420000011</v>
      </c>
      <c r="K66" s="44">
        <v>701</v>
      </c>
      <c r="L66" s="44" t="s">
        <v>646</v>
      </c>
    </row>
    <row r="67" spans="2:12" ht="18.5" x14ac:dyDescent="0.45">
      <c r="B67" s="44" t="s">
        <v>645</v>
      </c>
      <c r="C67" s="44">
        <v>202000042</v>
      </c>
      <c r="D67" s="44">
        <v>10108</v>
      </c>
      <c r="E67" s="45">
        <v>43833</v>
      </c>
      <c r="F67" s="45">
        <v>43951</v>
      </c>
      <c r="G67" s="44" t="s">
        <v>643</v>
      </c>
      <c r="H67" s="44">
        <v>4.2571000000000003</v>
      </c>
      <c r="I67" s="46">
        <v>225.4</v>
      </c>
      <c r="J67" s="46">
        <v>959.55034000000012</v>
      </c>
      <c r="K67" s="44">
        <v>701</v>
      </c>
      <c r="L67" s="44" t="s">
        <v>646</v>
      </c>
    </row>
    <row r="68" spans="2:12" ht="18.5" x14ac:dyDescent="0.45">
      <c r="B68" s="44" t="s">
        <v>645</v>
      </c>
      <c r="C68" s="44">
        <v>202000037</v>
      </c>
      <c r="D68" s="44">
        <v>10108</v>
      </c>
      <c r="E68" s="45">
        <v>43833</v>
      </c>
      <c r="F68" s="45">
        <v>43951</v>
      </c>
      <c r="G68" s="44" t="s">
        <v>643</v>
      </c>
      <c r="H68" s="44">
        <v>4.2571000000000003</v>
      </c>
      <c r="I68" s="46">
        <v>424.5</v>
      </c>
      <c r="J68" s="46">
        <v>1807.1389500000002</v>
      </c>
      <c r="K68" s="44">
        <v>701</v>
      </c>
      <c r="L68" s="44" t="s">
        <v>646</v>
      </c>
    </row>
    <row r="69" spans="2:12" ht="18.5" x14ac:dyDescent="0.45">
      <c r="B69" s="44" t="s">
        <v>645</v>
      </c>
      <c r="C69" s="44">
        <v>202000050</v>
      </c>
      <c r="D69" s="44">
        <v>10110</v>
      </c>
      <c r="E69" s="45">
        <v>43833</v>
      </c>
      <c r="F69" s="45">
        <v>43951</v>
      </c>
      <c r="G69" s="44" t="s">
        <v>643</v>
      </c>
      <c r="H69" s="44">
        <v>4.2571000000000003</v>
      </c>
      <c r="I69" s="46">
        <v>2120.6999999999998</v>
      </c>
      <c r="J69" s="46">
        <v>9028.03197</v>
      </c>
      <c r="K69" s="44">
        <v>701</v>
      </c>
      <c r="L69" s="44" t="s">
        <v>646</v>
      </c>
    </row>
    <row r="70" spans="2:12" ht="18.5" x14ac:dyDescent="0.45">
      <c r="B70" s="44" t="s">
        <v>645</v>
      </c>
      <c r="C70" s="44">
        <v>202000080</v>
      </c>
      <c r="D70" s="44">
        <v>10110</v>
      </c>
      <c r="E70" s="45">
        <v>43837</v>
      </c>
      <c r="F70" s="45">
        <v>43951</v>
      </c>
      <c r="G70" s="44" t="s">
        <v>643</v>
      </c>
      <c r="H70" s="44">
        <v>4.2568999999999999</v>
      </c>
      <c r="I70" s="46">
        <v>623</v>
      </c>
      <c r="J70" s="46">
        <v>2652.0486999999998</v>
      </c>
      <c r="K70" s="44">
        <v>701</v>
      </c>
      <c r="L70" s="44" t="s">
        <v>646</v>
      </c>
    </row>
    <row r="71" spans="2:12" ht="18.5" x14ac:dyDescent="0.45">
      <c r="B71" s="44" t="s">
        <v>645</v>
      </c>
      <c r="C71" s="44">
        <v>202000078</v>
      </c>
      <c r="D71" s="44">
        <v>10110</v>
      </c>
      <c r="E71" s="45">
        <v>43837</v>
      </c>
      <c r="F71" s="45">
        <v>43951</v>
      </c>
      <c r="G71" s="44" t="s">
        <v>643</v>
      </c>
      <c r="H71" s="44">
        <v>4.2568999999999999</v>
      </c>
      <c r="I71" s="46">
        <v>1845.6</v>
      </c>
      <c r="J71" s="46">
        <v>7856.5346399999999</v>
      </c>
      <c r="K71" s="44">
        <v>701</v>
      </c>
      <c r="L71" s="44" t="s">
        <v>646</v>
      </c>
    </row>
    <row r="72" spans="2:12" ht="18.5" x14ac:dyDescent="0.45">
      <c r="B72" s="44" t="s">
        <v>645</v>
      </c>
      <c r="C72" s="44">
        <v>202000084</v>
      </c>
      <c r="D72" s="44">
        <v>10110</v>
      </c>
      <c r="E72" s="45">
        <v>43837</v>
      </c>
      <c r="F72" s="45">
        <v>43951</v>
      </c>
      <c r="G72" s="44" t="s">
        <v>643</v>
      </c>
      <c r="H72" s="44">
        <v>4.2568999999999999</v>
      </c>
      <c r="I72" s="46">
        <v>1651.78</v>
      </c>
      <c r="J72" s="46">
        <v>7031.4622819999995</v>
      </c>
      <c r="K72" s="44">
        <v>701</v>
      </c>
      <c r="L72" s="44" t="s">
        <v>646</v>
      </c>
    </row>
    <row r="73" spans="2:12" ht="18.5" x14ac:dyDescent="0.45">
      <c r="B73" s="44" t="s">
        <v>645</v>
      </c>
      <c r="C73" s="44">
        <v>202000079</v>
      </c>
      <c r="D73" s="44">
        <v>10110</v>
      </c>
      <c r="E73" s="45">
        <v>43837</v>
      </c>
      <c r="F73" s="45">
        <v>43951</v>
      </c>
      <c r="G73" s="44" t="s">
        <v>643</v>
      </c>
      <c r="H73" s="44">
        <v>4.2568999999999999</v>
      </c>
      <c r="I73" s="46">
        <v>831</v>
      </c>
      <c r="J73" s="46">
        <v>3537.4838999999997</v>
      </c>
      <c r="K73" s="44">
        <v>701</v>
      </c>
      <c r="L73" s="44" t="s">
        <v>646</v>
      </c>
    </row>
    <row r="74" spans="2:12" ht="18.5" x14ac:dyDescent="0.45">
      <c r="B74" s="44" t="s">
        <v>645</v>
      </c>
      <c r="C74" s="44">
        <v>202000077</v>
      </c>
      <c r="D74" s="44">
        <v>10110</v>
      </c>
      <c r="E74" s="45">
        <v>43837</v>
      </c>
      <c r="F74" s="45">
        <v>43951</v>
      </c>
      <c r="G74" s="44" t="s">
        <v>643</v>
      </c>
      <c r="H74" s="44">
        <v>4.2568999999999999</v>
      </c>
      <c r="I74" s="46">
        <v>1780.07</v>
      </c>
      <c r="J74" s="46">
        <v>7577.5799829999996</v>
      </c>
      <c r="K74" s="44">
        <v>701</v>
      </c>
      <c r="L74" s="44" t="s">
        <v>646</v>
      </c>
    </row>
    <row r="75" spans="2:12" ht="18.5" x14ac:dyDescent="0.45">
      <c r="B75" s="44" t="s">
        <v>645</v>
      </c>
      <c r="C75" s="44">
        <v>202000119</v>
      </c>
      <c r="D75" s="44">
        <v>10110</v>
      </c>
      <c r="E75" s="45">
        <v>43838</v>
      </c>
      <c r="F75" s="45">
        <v>43951</v>
      </c>
      <c r="G75" s="44" t="s">
        <v>643</v>
      </c>
      <c r="H75" s="44">
        <v>4.2347000000000001</v>
      </c>
      <c r="I75" s="46">
        <v>2160.02</v>
      </c>
      <c r="J75" s="46">
        <v>9147.0366940000004</v>
      </c>
      <c r="K75" s="44">
        <v>701</v>
      </c>
      <c r="L75" s="44" t="s">
        <v>646</v>
      </c>
    </row>
    <row r="76" spans="2:12" ht="18.5" x14ac:dyDescent="0.45">
      <c r="B76" s="44" t="s">
        <v>645</v>
      </c>
      <c r="C76" s="44">
        <v>202000120</v>
      </c>
      <c r="D76" s="44">
        <v>10110</v>
      </c>
      <c r="E76" s="45">
        <v>43838</v>
      </c>
      <c r="F76" s="45">
        <v>43951</v>
      </c>
      <c r="G76" s="44" t="s">
        <v>643</v>
      </c>
      <c r="H76" s="44">
        <v>4.2347000000000001</v>
      </c>
      <c r="I76" s="46">
        <v>486</v>
      </c>
      <c r="J76" s="46">
        <v>2058.0642000000003</v>
      </c>
      <c r="K76" s="44">
        <v>701</v>
      </c>
      <c r="L76" s="44" t="s">
        <v>646</v>
      </c>
    </row>
    <row r="77" spans="2:12" ht="18.5" x14ac:dyDescent="0.45">
      <c r="B77" s="44" t="s">
        <v>645</v>
      </c>
      <c r="C77" s="44">
        <v>202000121</v>
      </c>
      <c r="D77" s="44">
        <v>10110</v>
      </c>
      <c r="E77" s="45">
        <v>43838</v>
      </c>
      <c r="F77" s="45">
        <v>43951</v>
      </c>
      <c r="G77" s="44" t="s">
        <v>643</v>
      </c>
      <c r="H77" s="44">
        <v>4.2347000000000001</v>
      </c>
      <c r="I77" s="46">
        <v>1211.4000000000001</v>
      </c>
      <c r="J77" s="46">
        <v>5129.9155800000008</v>
      </c>
      <c r="K77" s="44">
        <v>701</v>
      </c>
      <c r="L77" s="44" t="s">
        <v>646</v>
      </c>
    </row>
    <row r="78" spans="2:12" ht="18.5" x14ac:dyDescent="0.45">
      <c r="B78" s="44" t="s">
        <v>645</v>
      </c>
      <c r="C78" s="44">
        <v>202000166</v>
      </c>
      <c r="D78" s="44">
        <v>10110</v>
      </c>
      <c r="E78" s="45">
        <v>43839</v>
      </c>
      <c r="F78" s="45">
        <v>43951</v>
      </c>
      <c r="G78" s="44" t="s">
        <v>643</v>
      </c>
      <c r="H78" s="44">
        <v>4.2465000000000002</v>
      </c>
      <c r="I78" s="46">
        <v>2363.1999999999998</v>
      </c>
      <c r="J78" s="46">
        <v>10035.328799999999</v>
      </c>
      <c r="K78" s="44">
        <v>701</v>
      </c>
      <c r="L78" s="44" t="s">
        <v>646</v>
      </c>
    </row>
    <row r="79" spans="2:12" ht="18.5" x14ac:dyDescent="0.45">
      <c r="B79" s="44" t="s">
        <v>645</v>
      </c>
      <c r="C79" s="44">
        <v>202000165</v>
      </c>
      <c r="D79" s="44">
        <v>10110</v>
      </c>
      <c r="E79" s="45">
        <v>43839</v>
      </c>
      <c r="F79" s="45">
        <v>43951</v>
      </c>
      <c r="G79" s="44" t="s">
        <v>643</v>
      </c>
      <c r="H79" s="44">
        <v>4.2465000000000002</v>
      </c>
      <c r="I79" s="46">
        <v>2660.4</v>
      </c>
      <c r="J79" s="46">
        <v>11297.3886</v>
      </c>
      <c r="K79" s="44">
        <v>701</v>
      </c>
      <c r="L79" s="44" t="s">
        <v>646</v>
      </c>
    </row>
    <row r="80" spans="2:12" ht="18.5" x14ac:dyDescent="0.45">
      <c r="B80" s="44" t="s">
        <v>645</v>
      </c>
      <c r="C80" s="44">
        <v>202000138</v>
      </c>
      <c r="D80" s="44">
        <v>10110</v>
      </c>
      <c r="E80" s="45">
        <v>43839</v>
      </c>
      <c r="F80" s="45">
        <v>43951</v>
      </c>
      <c r="G80" s="44" t="s">
        <v>643</v>
      </c>
      <c r="H80" s="44">
        <v>4.2465000000000002</v>
      </c>
      <c r="I80" s="46">
        <v>889.42</v>
      </c>
      <c r="J80" s="46">
        <v>3776.9220300000002</v>
      </c>
      <c r="K80" s="44">
        <v>701</v>
      </c>
      <c r="L80" s="44" t="s">
        <v>646</v>
      </c>
    </row>
    <row r="81" spans="2:12" ht="18.5" x14ac:dyDescent="0.45">
      <c r="B81" s="44" t="s">
        <v>645</v>
      </c>
      <c r="C81" s="44">
        <v>202000201</v>
      </c>
      <c r="D81" s="44">
        <v>10110</v>
      </c>
      <c r="E81" s="45">
        <v>43840</v>
      </c>
      <c r="F81" s="45">
        <v>43951</v>
      </c>
      <c r="G81" s="44" t="s">
        <v>643</v>
      </c>
      <c r="H81" s="44">
        <v>4.2458999999999998</v>
      </c>
      <c r="I81" s="46">
        <v>369</v>
      </c>
      <c r="J81" s="46">
        <v>1566.7370999999998</v>
      </c>
      <c r="K81" s="44">
        <v>701</v>
      </c>
      <c r="L81" s="44" t="s">
        <v>646</v>
      </c>
    </row>
    <row r="82" spans="2:12" ht="18.5" x14ac:dyDescent="0.45">
      <c r="B82" s="44" t="s">
        <v>645</v>
      </c>
      <c r="C82" s="44">
        <v>202000197</v>
      </c>
      <c r="D82" s="44">
        <v>10110</v>
      </c>
      <c r="E82" s="45">
        <v>43840</v>
      </c>
      <c r="F82" s="45">
        <v>43951</v>
      </c>
      <c r="G82" s="44" t="s">
        <v>643</v>
      </c>
      <c r="H82" s="44">
        <v>4.2458999999999998</v>
      </c>
      <c r="I82" s="46">
        <v>2120.6999999999998</v>
      </c>
      <c r="J82" s="46">
        <v>9004.2801299999992</v>
      </c>
      <c r="K82" s="44">
        <v>701</v>
      </c>
      <c r="L82" s="44" t="s">
        <v>646</v>
      </c>
    </row>
    <row r="83" spans="2:12" ht="18.5" x14ac:dyDescent="0.45">
      <c r="B83" s="44" t="s">
        <v>645</v>
      </c>
      <c r="C83" s="44">
        <v>202000202</v>
      </c>
      <c r="D83" s="44">
        <v>10110</v>
      </c>
      <c r="E83" s="45">
        <v>43840</v>
      </c>
      <c r="F83" s="45">
        <v>43951</v>
      </c>
      <c r="G83" s="44" t="s">
        <v>643</v>
      </c>
      <c r="H83" s="44">
        <v>4.2458999999999998</v>
      </c>
      <c r="I83" s="46">
        <v>280.5</v>
      </c>
      <c r="J83" s="46">
        <v>1190.97495</v>
      </c>
      <c r="K83" s="44">
        <v>701</v>
      </c>
      <c r="L83" s="44" t="s">
        <v>646</v>
      </c>
    </row>
    <row r="84" spans="2:12" ht="18.5" x14ac:dyDescent="0.45">
      <c r="B84" s="44" t="s">
        <v>645</v>
      </c>
      <c r="C84" s="44">
        <v>202000195</v>
      </c>
      <c r="D84" s="44">
        <v>10110</v>
      </c>
      <c r="E84" s="45">
        <v>43840</v>
      </c>
      <c r="F84" s="45">
        <v>43951</v>
      </c>
      <c r="G84" s="44" t="s">
        <v>643</v>
      </c>
      <c r="H84" s="44">
        <v>4.2458999999999998</v>
      </c>
      <c r="I84" s="46">
        <v>623</v>
      </c>
      <c r="J84" s="46">
        <v>2645.1956999999998</v>
      </c>
      <c r="K84" s="44">
        <v>701</v>
      </c>
      <c r="L84" s="44" t="s">
        <v>646</v>
      </c>
    </row>
    <row r="85" spans="2:12" ht="18.5" x14ac:dyDescent="0.45">
      <c r="B85" s="44" t="s">
        <v>645</v>
      </c>
      <c r="C85" s="44">
        <v>202000196</v>
      </c>
      <c r="D85" s="44">
        <v>10110</v>
      </c>
      <c r="E85" s="45">
        <v>43840</v>
      </c>
      <c r="F85" s="45">
        <v>43951</v>
      </c>
      <c r="G85" s="44" t="s">
        <v>643</v>
      </c>
      <c r="H85" s="44">
        <v>4.2458999999999998</v>
      </c>
      <c r="I85" s="46">
        <v>2120.6999999999998</v>
      </c>
      <c r="J85" s="46">
        <v>9004.2801299999992</v>
      </c>
      <c r="K85" s="44">
        <v>701</v>
      </c>
      <c r="L85" s="44" t="s">
        <v>646</v>
      </c>
    </row>
    <row r="86" spans="2:12" ht="18.5" x14ac:dyDescent="0.45">
      <c r="B86" s="44" t="s">
        <v>645</v>
      </c>
      <c r="C86" s="44">
        <v>202000199</v>
      </c>
      <c r="D86" s="44">
        <v>10110</v>
      </c>
      <c r="E86" s="45">
        <v>43840</v>
      </c>
      <c r="F86" s="45">
        <v>43951</v>
      </c>
      <c r="G86" s="44" t="s">
        <v>643</v>
      </c>
      <c r="H86" s="44">
        <v>4.2458999999999998</v>
      </c>
      <c r="I86" s="46">
        <v>389.76</v>
      </c>
      <c r="J86" s="46">
        <v>1654.8819839999999</v>
      </c>
      <c r="K86" s="44">
        <v>701</v>
      </c>
      <c r="L86" s="44" t="s">
        <v>646</v>
      </c>
    </row>
    <row r="87" spans="2:12" ht="18.5" x14ac:dyDescent="0.45">
      <c r="B87" s="44" t="s">
        <v>645</v>
      </c>
      <c r="C87" s="44">
        <v>202000200</v>
      </c>
      <c r="D87" s="44">
        <v>10110</v>
      </c>
      <c r="E87" s="45">
        <v>43840</v>
      </c>
      <c r="F87" s="45">
        <v>43951</v>
      </c>
      <c r="G87" s="44" t="s">
        <v>643</v>
      </c>
      <c r="H87" s="44">
        <v>4.2458999999999998</v>
      </c>
      <c r="I87" s="46">
        <v>974.4</v>
      </c>
      <c r="J87" s="46">
        <v>4137.20496</v>
      </c>
      <c r="K87" s="44">
        <v>701</v>
      </c>
      <c r="L87" s="44" t="s">
        <v>646</v>
      </c>
    </row>
    <row r="88" spans="2:12" ht="18.5" x14ac:dyDescent="0.45">
      <c r="B88" s="44" t="s">
        <v>645</v>
      </c>
      <c r="C88" s="44">
        <v>202000184</v>
      </c>
      <c r="D88" s="44">
        <v>11051</v>
      </c>
      <c r="E88" s="45">
        <v>43840</v>
      </c>
      <c r="F88" s="45">
        <v>43861</v>
      </c>
      <c r="G88" s="44" t="s">
        <v>643</v>
      </c>
      <c r="H88" s="44">
        <v>4.2458999999999998</v>
      </c>
      <c r="I88" s="46">
        <v>104.8</v>
      </c>
      <c r="J88" s="46">
        <v>444.97031999999996</v>
      </c>
      <c r="K88" s="44">
        <v>701</v>
      </c>
      <c r="L88" s="44" t="s">
        <v>646</v>
      </c>
    </row>
    <row r="89" spans="2:12" ht="18.5" x14ac:dyDescent="0.45">
      <c r="B89" s="44" t="s">
        <v>645</v>
      </c>
      <c r="C89" s="44">
        <v>202000260</v>
      </c>
      <c r="D89" s="44">
        <v>10110</v>
      </c>
      <c r="E89" s="45">
        <v>43844</v>
      </c>
      <c r="F89" s="45">
        <v>43951</v>
      </c>
      <c r="G89" s="44" t="s">
        <v>643</v>
      </c>
      <c r="H89" s="44">
        <v>4.2352999999999996</v>
      </c>
      <c r="I89" s="46">
        <v>753.9</v>
      </c>
      <c r="J89" s="46">
        <v>3192.9926699999996</v>
      </c>
      <c r="K89" s="44">
        <v>701</v>
      </c>
      <c r="L89" s="44" t="s">
        <v>646</v>
      </c>
    </row>
    <row r="90" spans="2:12" ht="18.5" x14ac:dyDescent="0.45">
      <c r="B90" s="44" t="s">
        <v>645</v>
      </c>
      <c r="C90" s="44">
        <v>202000262</v>
      </c>
      <c r="D90" s="44">
        <v>10110</v>
      </c>
      <c r="E90" s="45">
        <v>43844</v>
      </c>
      <c r="F90" s="45">
        <v>43951</v>
      </c>
      <c r="G90" s="44" t="s">
        <v>643</v>
      </c>
      <c r="H90" s="44">
        <v>4.2352999999999996</v>
      </c>
      <c r="I90" s="46">
        <v>1662.75</v>
      </c>
      <c r="J90" s="46">
        <v>7042.2450749999998</v>
      </c>
      <c r="K90" s="44">
        <v>701</v>
      </c>
      <c r="L90" s="44" t="s">
        <v>646</v>
      </c>
    </row>
    <row r="91" spans="2:12" ht="18.5" x14ac:dyDescent="0.45">
      <c r="B91" s="44" t="s">
        <v>645</v>
      </c>
      <c r="C91" s="44">
        <v>202000263</v>
      </c>
      <c r="D91" s="44">
        <v>10110</v>
      </c>
      <c r="E91" s="45">
        <v>43844</v>
      </c>
      <c r="F91" s="45">
        <v>43951</v>
      </c>
      <c r="G91" s="44" t="s">
        <v>643</v>
      </c>
      <c r="H91" s="44">
        <v>4.2352999999999996</v>
      </c>
      <c r="I91" s="46">
        <v>872.3</v>
      </c>
      <c r="J91" s="46">
        <v>3694.4521899999995</v>
      </c>
      <c r="K91" s="44">
        <v>701</v>
      </c>
      <c r="L91" s="44" t="s">
        <v>646</v>
      </c>
    </row>
    <row r="92" spans="2:12" ht="18.5" x14ac:dyDescent="0.45">
      <c r="B92" s="44" t="s">
        <v>645</v>
      </c>
      <c r="C92" s="44">
        <v>202000251</v>
      </c>
      <c r="D92" s="44">
        <v>10108</v>
      </c>
      <c r="E92" s="45">
        <v>43844</v>
      </c>
      <c r="F92" s="45">
        <v>43951</v>
      </c>
      <c r="G92" s="44" t="s">
        <v>643</v>
      </c>
      <c r="H92" s="44">
        <v>4.2352999999999996</v>
      </c>
      <c r="I92" s="46">
        <v>2115</v>
      </c>
      <c r="J92" s="46">
        <v>8957.6594999999998</v>
      </c>
      <c r="K92" s="44">
        <v>701</v>
      </c>
      <c r="L92" s="44" t="s">
        <v>646</v>
      </c>
    </row>
    <row r="93" spans="2:12" ht="18.5" x14ac:dyDescent="0.45">
      <c r="B93" s="44" t="s">
        <v>645</v>
      </c>
      <c r="C93" s="44">
        <v>202000264</v>
      </c>
      <c r="D93" s="44">
        <v>10110</v>
      </c>
      <c r="E93" s="45">
        <v>43844</v>
      </c>
      <c r="F93" s="45">
        <v>43951</v>
      </c>
      <c r="G93" s="44" t="s">
        <v>643</v>
      </c>
      <c r="H93" s="44">
        <v>4.2352999999999996</v>
      </c>
      <c r="I93" s="46">
        <v>2394.36</v>
      </c>
      <c r="J93" s="46">
        <v>10140.832908</v>
      </c>
      <c r="K93" s="44">
        <v>701</v>
      </c>
      <c r="L93" s="44" t="s">
        <v>646</v>
      </c>
    </row>
    <row r="94" spans="2:12" ht="18.5" x14ac:dyDescent="0.45">
      <c r="B94" s="44" t="s">
        <v>645</v>
      </c>
      <c r="C94" s="44">
        <v>202000265</v>
      </c>
      <c r="D94" s="44">
        <v>10110</v>
      </c>
      <c r="E94" s="45">
        <v>43844</v>
      </c>
      <c r="F94" s="45">
        <v>43951</v>
      </c>
      <c r="G94" s="44" t="s">
        <v>643</v>
      </c>
      <c r="H94" s="44">
        <v>4.2352999999999996</v>
      </c>
      <c r="I94" s="46">
        <v>2604.73</v>
      </c>
      <c r="J94" s="46">
        <v>11031.812968999999</v>
      </c>
      <c r="K94" s="44">
        <v>701</v>
      </c>
      <c r="L94" s="44" t="s">
        <v>646</v>
      </c>
    </row>
    <row r="95" spans="2:12" ht="18.5" x14ac:dyDescent="0.45">
      <c r="B95" s="44" t="s">
        <v>645</v>
      </c>
      <c r="C95" s="44">
        <v>202000253</v>
      </c>
      <c r="D95" s="44">
        <v>10110</v>
      </c>
      <c r="E95" s="45">
        <v>43844</v>
      </c>
      <c r="F95" s="45">
        <v>43951</v>
      </c>
      <c r="G95" s="44" t="s">
        <v>643</v>
      </c>
      <c r="H95" s="44">
        <v>4.2352999999999996</v>
      </c>
      <c r="I95" s="46">
        <v>93.5</v>
      </c>
      <c r="J95" s="46">
        <v>396.00054999999998</v>
      </c>
      <c r="K95" s="44">
        <v>701</v>
      </c>
      <c r="L95" s="44" t="s">
        <v>646</v>
      </c>
    </row>
    <row r="96" spans="2:12" ht="18.5" x14ac:dyDescent="0.45">
      <c r="B96" s="44" t="s">
        <v>645</v>
      </c>
      <c r="C96" s="44">
        <v>202000257</v>
      </c>
      <c r="D96" s="44">
        <v>10110</v>
      </c>
      <c r="E96" s="45">
        <v>43844</v>
      </c>
      <c r="F96" s="45">
        <v>43951</v>
      </c>
      <c r="G96" s="44" t="s">
        <v>643</v>
      </c>
      <c r="H96" s="44">
        <v>4.2352999999999996</v>
      </c>
      <c r="I96" s="46">
        <v>225.4</v>
      </c>
      <c r="J96" s="46">
        <v>954.63661999999999</v>
      </c>
      <c r="K96" s="44">
        <v>701</v>
      </c>
      <c r="L96" s="44" t="s">
        <v>646</v>
      </c>
    </row>
    <row r="97" spans="2:12" ht="18.5" x14ac:dyDescent="0.45">
      <c r="B97" s="44" t="s">
        <v>645</v>
      </c>
      <c r="C97" s="44">
        <v>202000256</v>
      </c>
      <c r="D97" s="44">
        <v>10110</v>
      </c>
      <c r="E97" s="45">
        <v>43844</v>
      </c>
      <c r="F97" s="45">
        <v>43951</v>
      </c>
      <c r="G97" s="44" t="s">
        <v>643</v>
      </c>
      <c r="H97" s="44">
        <v>4.2352999999999996</v>
      </c>
      <c r="I97" s="46">
        <v>753.9</v>
      </c>
      <c r="J97" s="46">
        <v>3192.9926699999996</v>
      </c>
      <c r="K97" s="44">
        <v>701</v>
      </c>
      <c r="L97" s="44" t="s">
        <v>646</v>
      </c>
    </row>
    <row r="98" spans="2:12" ht="18.5" x14ac:dyDescent="0.45">
      <c r="B98" s="44" t="s">
        <v>645</v>
      </c>
      <c r="C98" s="44">
        <v>202000255</v>
      </c>
      <c r="D98" s="44">
        <v>10110</v>
      </c>
      <c r="E98" s="45">
        <v>43844</v>
      </c>
      <c r="F98" s="45">
        <v>43951</v>
      </c>
      <c r="G98" s="44" t="s">
        <v>643</v>
      </c>
      <c r="H98" s="44">
        <v>4.2352999999999996</v>
      </c>
      <c r="I98" s="46">
        <v>486</v>
      </c>
      <c r="J98" s="46">
        <v>2058.3557999999998</v>
      </c>
      <c r="K98" s="44">
        <v>701</v>
      </c>
      <c r="L98" s="44" t="s">
        <v>646</v>
      </c>
    </row>
    <row r="99" spans="2:12" ht="18.5" x14ac:dyDescent="0.45">
      <c r="B99" s="44" t="s">
        <v>645</v>
      </c>
      <c r="C99" s="44">
        <v>202000261</v>
      </c>
      <c r="D99" s="44">
        <v>10110</v>
      </c>
      <c r="E99" s="45">
        <v>43844</v>
      </c>
      <c r="F99" s="45">
        <v>43951</v>
      </c>
      <c r="G99" s="44" t="s">
        <v>643</v>
      </c>
      <c r="H99" s="44">
        <v>4.2352999999999996</v>
      </c>
      <c r="I99" s="46">
        <v>762.36</v>
      </c>
      <c r="J99" s="46">
        <v>3228.8233079999995</v>
      </c>
      <c r="K99" s="44">
        <v>701</v>
      </c>
      <c r="L99" s="44" t="s">
        <v>646</v>
      </c>
    </row>
    <row r="100" spans="2:12" ht="18.5" x14ac:dyDescent="0.45">
      <c r="B100" s="44" t="s">
        <v>645</v>
      </c>
      <c r="C100" s="44">
        <v>202000239</v>
      </c>
      <c r="D100" s="44">
        <v>10902</v>
      </c>
      <c r="E100" s="45">
        <v>43844</v>
      </c>
      <c r="F100" s="45">
        <v>43919</v>
      </c>
      <c r="G100" s="44" t="s">
        <v>650</v>
      </c>
      <c r="H100" s="44">
        <v>3.8100999999999998</v>
      </c>
      <c r="I100" s="46">
        <v>1505.75</v>
      </c>
      <c r="J100" s="46">
        <v>5737.0580749999999</v>
      </c>
      <c r="K100" s="44">
        <v>701</v>
      </c>
      <c r="L100" s="44" t="s">
        <v>646</v>
      </c>
    </row>
    <row r="101" spans="2:12" ht="18.5" x14ac:dyDescent="0.45">
      <c r="B101" s="44" t="s">
        <v>645</v>
      </c>
      <c r="C101" s="44">
        <v>202000295</v>
      </c>
      <c r="D101" s="44">
        <v>10110</v>
      </c>
      <c r="E101" s="45">
        <v>43845</v>
      </c>
      <c r="F101" s="45">
        <v>43951</v>
      </c>
      <c r="G101" s="44" t="s">
        <v>643</v>
      </c>
      <c r="H101" s="44">
        <v>4.2323000000000004</v>
      </c>
      <c r="I101" s="46">
        <v>486</v>
      </c>
      <c r="J101" s="46">
        <v>2056.8978000000002</v>
      </c>
      <c r="K101" s="44">
        <v>701</v>
      </c>
      <c r="L101" s="44" t="s">
        <v>646</v>
      </c>
    </row>
    <row r="102" spans="2:12" ht="18.5" x14ac:dyDescent="0.45">
      <c r="B102" s="44" t="s">
        <v>645</v>
      </c>
      <c r="C102" s="44">
        <v>202000292</v>
      </c>
      <c r="D102" s="44">
        <v>10110</v>
      </c>
      <c r="E102" s="45">
        <v>43845</v>
      </c>
      <c r="F102" s="45">
        <v>43951</v>
      </c>
      <c r="G102" s="44" t="s">
        <v>643</v>
      </c>
      <c r="H102" s="44">
        <v>4.2323000000000004</v>
      </c>
      <c r="I102" s="46">
        <v>229.2</v>
      </c>
      <c r="J102" s="46">
        <v>970.04316000000006</v>
      </c>
      <c r="K102" s="44">
        <v>701</v>
      </c>
      <c r="L102" s="44" t="s">
        <v>646</v>
      </c>
    </row>
    <row r="103" spans="2:12" ht="18.5" x14ac:dyDescent="0.45">
      <c r="B103" s="44" t="s">
        <v>645</v>
      </c>
      <c r="C103" s="44">
        <v>202000293</v>
      </c>
      <c r="D103" s="44">
        <v>10110</v>
      </c>
      <c r="E103" s="45">
        <v>43845</v>
      </c>
      <c r="F103" s="45">
        <v>43951</v>
      </c>
      <c r="G103" s="44" t="s">
        <v>643</v>
      </c>
      <c r="H103" s="44">
        <v>4.2323000000000004</v>
      </c>
      <c r="I103" s="46">
        <v>212.1</v>
      </c>
      <c r="J103" s="46">
        <v>897.67083000000002</v>
      </c>
      <c r="K103" s="44">
        <v>701</v>
      </c>
      <c r="L103" s="44" t="s">
        <v>646</v>
      </c>
    </row>
    <row r="104" spans="2:12" ht="18.5" x14ac:dyDescent="0.45">
      <c r="B104" s="44" t="s">
        <v>645</v>
      </c>
      <c r="C104" s="44">
        <v>202000294</v>
      </c>
      <c r="D104" s="44">
        <v>10110</v>
      </c>
      <c r="E104" s="45">
        <v>43845</v>
      </c>
      <c r="F104" s="45">
        <v>43951</v>
      </c>
      <c r="G104" s="44" t="s">
        <v>643</v>
      </c>
      <c r="H104" s="44">
        <v>4.2323000000000004</v>
      </c>
      <c r="I104" s="46">
        <v>2067.8000000000002</v>
      </c>
      <c r="J104" s="46">
        <v>8751.5499400000008</v>
      </c>
      <c r="K104" s="44">
        <v>701</v>
      </c>
      <c r="L104" s="44" t="s">
        <v>646</v>
      </c>
    </row>
    <row r="105" spans="2:12" ht="18.5" x14ac:dyDescent="0.45">
      <c r="B105" s="44" t="s">
        <v>645</v>
      </c>
      <c r="C105" s="44">
        <v>202000296</v>
      </c>
      <c r="D105" s="44">
        <v>10110</v>
      </c>
      <c r="E105" s="45">
        <v>43845</v>
      </c>
      <c r="F105" s="45">
        <v>43951</v>
      </c>
      <c r="G105" s="44" t="s">
        <v>643</v>
      </c>
      <c r="H105" s="44">
        <v>4.2323000000000004</v>
      </c>
      <c r="I105" s="46">
        <v>623</v>
      </c>
      <c r="J105" s="46">
        <v>2636.7229000000002</v>
      </c>
      <c r="K105" s="44">
        <v>701</v>
      </c>
      <c r="L105" s="44" t="s">
        <v>646</v>
      </c>
    </row>
    <row r="106" spans="2:12" ht="18.5" x14ac:dyDescent="0.45">
      <c r="B106" s="44" t="s">
        <v>645</v>
      </c>
      <c r="C106" s="44">
        <v>202000284</v>
      </c>
      <c r="D106" s="44">
        <v>10110</v>
      </c>
      <c r="E106" s="45">
        <v>43845</v>
      </c>
      <c r="F106" s="45">
        <v>43951</v>
      </c>
      <c r="G106" s="44" t="s">
        <v>643</v>
      </c>
      <c r="H106" s="44">
        <v>4.2323000000000004</v>
      </c>
      <c r="I106" s="46">
        <v>849</v>
      </c>
      <c r="J106" s="46">
        <v>3593.2227000000003</v>
      </c>
      <c r="K106" s="44">
        <v>701</v>
      </c>
      <c r="L106" s="44" t="s">
        <v>646</v>
      </c>
    </row>
    <row r="107" spans="2:12" ht="18.5" x14ac:dyDescent="0.45">
      <c r="B107" s="44" t="s">
        <v>645</v>
      </c>
      <c r="C107" s="44">
        <v>202000322</v>
      </c>
      <c r="D107" s="44">
        <v>10110</v>
      </c>
      <c r="E107" s="45">
        <v>43846</v>
      </c>
      <c r="F107" s="45">
        <v>43951</v>
      </c>
      <c r="G107" s="44" t="s">
        <v>643</v>
      </c>
      <c r="H107" s="44">
        <v>4.2279</v>
      </c>
      <c r="I107" s="46">
        <v>1033.9000000000001</v>
      </c>
      <c r="J107" s="46">
        <v>4371.2258100000008</v>
      </c>
      <c r="K107" s="44">
        <v>701</v>
      </c>
      <c r="L107" s="44" t="s">
        <v>646</v>
      </c>
    </row>
    <row r="108" spans="2:12" ht="18.5" x14ac:dyDescent="0.45">
      <c r="B108" s="44" t="s">
        <v>645</v>
      </c>
      <c r="C108" s="44">
        <v>202000326</v>
      </c>
      <c r="D108" s="44">
        <v>10110</v>
      </c>
      <c r="E108" s="45">
        <v>43846</v>
      </c>
      <c r="F108" s="45">
        <v>43951</v>
      </c>
      <c r="G108" s="44" t="s">
        <v>643</v>
      </c>
      <c r="H108" s="44">
        <v>4.2279</v>
      </c>
      <c r="I108" s="46">
        <v>45.6</v>
      </c>
      <c r="J108" s="46">
        <v>192.79223999999999</v>
      </c>
      <c r="K108" s="44">
        <v>701</v>
      </c>
      <c r="L108" s="44" t="s">
        <v>646</v>
      </c>
    </row>
    <row r="109" spans="2:12" ht="18.5" x14ac:dyDescent="0.45">
      <c r="B109" s="44" t="s">
        <v>645</v>
      </c>
      <c r="C109" s="44">
        <v>202000325</v>
      </c>
      <c r="D109" s="44">
        <v>10110</v>
      </c>
      <c r="E109" s="45">
        <v>43846</v>
      </c>
      <c r="F109" s="45">
        <v>43951</v>
      </c>
      <c r="G109" s="44" t="s">
        <v>643</v>
      </c>
      <c r="H109" s="44">
        <v>4.2279</v>
      </c>
      <c r="I109" s="46">
        <v>415.5</v>
      </c>
      <c r="J109" s="46">
        <v>1756.69245</v>
      </c>
      <c r="K109" s="44">
        <v>701</v>
      </c>
      <c r="L109" s="44" t="s">
        <v>646</v>
      </c>
    </row>
    <row r="110" spans="2:12" ht="18.5" x14ac:dyDescent="0.45">
      <c r="B110" s="44" t="s">
        <v>645</v>
      </c>
      <c r="C110" s="44">
        <v>202000324</v>
      </c>
      <c r="D110" s="44">
        <v>10110</v>
      </c>
      <c r="E110" s="45">
        <v>43846</v>
      </c>
      <c r="F110" s="45">
        <v>43951</v>
      </c>
      <c r="G110" s="44" t="s">
        <v>643</v>
      </c>
      <c r="H110" s="44">
        <v>4.2279</v>
      </c>
      <c r="I110" s="46">
        <v>2660.4</v>
      </c>
      <c r="J110" s="46">
        <v>11247.90516</v>
      </c>
      <c r="K110" s="44">
        <v>701</v>
      </c>
      <c r="L110" s="44" t="s">
        <v>646</v>
      </c>
    </row>
    <row r="111" spans="2:12" ht="18.5" x14ac:dyDescent="0.45">
      <c r="B111" s="44" t="s">
        <v>645</v>
      </c>
      <c r="C111" s="44">
        <v>202000323</v>
      </c>
      <c r="D111" s="44">
        <v>10110</v>
      </c>
      <c r="E111" s="45">
        <v>43846</v>
      </c>
      <c r="F111" s="45">
        <v>43951</v>
      </c>
      <c r="G111" s="44" t="s">
        <v>643</v>
      </c>
      <c r="H111" s="44">
        <v>4.2279</v>
      </c>
      <c r="I111" s="46">
        <v>1207.07</v>
      </c>
      <c r="J111" s="46">
        <v>5103.3712529999993</v>
      </c>
      <c r="K111" s="44">
        <v>701</v>
      </c>
      <c r="L111" s="44" t="s">
        <v>646</v>
      </c>
    </row>
    <row r="112" spans="2:12" ht="18.5" x14ac:dyDescent="0.45">
      <c r="B112" s="44" t="s">
        <v>645</v>
      </c>
      <c r="C112" s="44">
        <v>202000321</v>
      </c>
      <c r="D112" s="44">
        <v>10110</v>
      </c>
      <c r="E112" s="45">
        <v>43846</v>
      </c>
      <c r="F112" s="45">
        <v>43951</v>
      </c>
      <c r="G112" s="44" t="s">
        <v>643</v>
      </c>
      <c r="H112" s="44">
        <v>4.2279</v>
      </c>
      <c r="I112" s="46">
        <v>2481.6</v>
      </c>
      <c r="J112" s="46">
        <v>10491.95664</v>
      </c>
      <c r="K112" s="44">
        <v>701</v>
      </c>
      <c r="L112" s="44" t="s">
        <v>646</v>
      </c>
    </row>
    <row r="113" spans="2:12" ht="18.5" x14ac:dyDescent="0.45">
      <c r="B113" s="44" t="s">
        <v>645</v>
      </c>
      <c r="C113" s="44">
        <v>202000346</v>
      </c>
      <c r="D113" s="44">
        <v>10038</v>
      </c>
      <c r="E113" s="45">
        <v>43847</v>
      </c>
      <c r="F113" s="45">
        <v>43937</v>
      </c>
      <c r="G113" s="44" t="s">
        <v>643</v>
      </c>
      <c r="H113" s="44">
        <v>4.2347999999999999</v>
      </c>
      <c r="I113" s="46">
        <v>3599.86</v>
      </c>
      <c r="J113" s="46">
        <v>15244.687128</v>
      </c>
      <c r="K113" s="44">
        <v>701</v>
      </c>
      <c r="L113" s="44" t="s">
        <v>646</v>
      </c>
    </row>
    <row r="114" spans="2:12" ht="18.5" x14ac:dyDescent="0.45">
      <c r="B114" s="44" t="s">
        <v>645</v>
      </c>
      <c r="C114" s="44">
        <v>202000343</v>
      </c>
      <c r="D114" s="44">
        <v>10108</v>
      </c>
      <c r="E114" s="45">
        <v>43847</v>
      </c>
      <c r="F114" s="45">
        <v>43951</v>
      </c>
      <c r="G114" s="44" t="s">
        <v>643</v>
      </c>
      <c r="H114" s="44">
        <v>4.2347999999999999</v>
      </c>
      <c r="I114" s="46">
        <v>976.4</v>
      </c>
      <c r="J114" s="46">
        <v>4134.8587200000002</v>
      </c>
      <c r="K114" s="44">
        <v>701</v>
      </c>
      <c r="L114" s="44" t="s">
        <v>646</v>
      </c>
    </row>
    <row r="115" spans="2:12" ht="18.5" x14ac:dyDescent="0.45">
      <c r="B115" s="44" t="s">
        <v>645</v>
      </c>
      <c r="C115" s="44">
        <v>202000344</v>
      </c>
      <c r="D115" s="44">
        <v>10108</v>
      </c>
      <c r="E115" s="45">
        <v>43847</v>
      </c>
      <c r="F115" s="45">
        <v>43951</v>
      </c>
      <c r="G115" s="44" t="s">
        <v>643</v>
      </c>
      <c r="H115" s="44">
        <v>4.2347999999999999</v>
      </c>
      <c r="I115" s="46">
        <v>23.1</v>
      </c>
      <c r="J115" s="46">
        <v>97.823880000000003</v>
      </c>
      <c r="K115" s="44">
        <v>701</v>
      </c>
      <c r="L115" s="44" t="s">
        <v>646</v>
      </c>
    </row>
    <row r="116" spans="2:12" ht="18.5" x14ac:dyDescent="0.45">
      <c r="B116" s="44" t="s">
        <v>645</v>
      </c>
      <c r="C116" s="44">
        <v>202000345</v>
      </c>
      <c r="D116" s="44">
        <v>10108</v>
      </c>
      <c r="E116" s="45">
        <v>43847</v>
      </c>
      <c r="F116" s="45">
        <v>43951</v>
      </c>
      <c r="G116" s="44" t="s">
        <v>643</v>
      </c>
      <c r="H116" s="44">
        <v>4.2347999999999999</v>
      </c>
      <c r="I116" s="46">
        <v>998.7</v>
      </c>
      <c r="J116" s="46">
        <v>4229.2947599999998</v>
      </c>
      <c r="K116" s="44">
        <v>701</v>
      </c>
      <c r="L116" s="44" t="s">
        <v>646</v>
      </c>
    </row>
    <row r="117" spans="2:12" ht="18.5" x14ac:dyDescent="0.45">
      <c r="B117" s="44" t="s">
        <v>645</v>
      </c>
      <c r="C117" s="44">
        <v>202000364</v>
      </c>
      <c r="D117" s="44">
        <v>10110</v>
      </c>
      <c r="E117" s="45">
        <v>43847</v>
      </c>
      <c r="F117" s="45">
        <v>43951</v>
      </c>
      <c r="G117" s="44" t="s">
        <v>643</v>
      </c>
      <c r="H117" s="44">
        <v>4.2347999999999999</v>
      </c>
      <c r="I117" s="46">
        <v>225.4</v>
      </c>
      <c r="J117" s="46">
        <v>954.52391999999998</v>
      </c>
      <c r="K117" s="44">
        <v>701</v>
      </c>
      <c r="L117" s="44" t="s">
        <v>646</v>
      </c>
    </row>
    <row r="118" spans="2:12" ht="18.5" x14ac:dyDescent="0.45">
      <c r="B118" s="44" t="s">
        <v>645</v>
      </c>
      <c r="C118" s="44">
        <v>202000365</v>
      </c>
      <c r="D118" s="44">
        <v>10110</v>
      </c>
      <c r="E118" s="45">
        <v>43847</v>
      </c>
      <c r="F118" s="45">
        <v>43951</v>
      </c>
      <c r="G118" s="44" t="s">
        <v>643</v>
      </c>
      <c r="H118" s="44">
        <v>4.2347999999999999</v>
      </c>
      <c r="I118" s="46">
        <v>154.56</v>
      </c>
      <c r="J118" s="46">
        <v>654.53068799999994</v>
      </c>
      <c r="K118" s="44">
        <v>701</v>
      </c>
      <c r="L118" s="44" t="s">
        <v>646</v>
      </c>
    </row>
    <row r="119" spans="2:12" ht="18.5" x14ac:dyDescent="0.45">
      <c r="B119" s="44" t="s">
        <v>645</v>
      </c>
      <c r="C119" s="44">
        <v>202000362</v>
      </c>
      <c r="D119" s="44">
        <v>10110</v>
      </c>
      <c r="E119" s="45">
        <v>43847</v>
      </c>
      <c r="F119" s="45">
        <v>43951</v>
      </c>
      <c r="G119" s="44" t="s">
        <v>643</v>
      </c>
      <c r="H119" s="44">
        <v>4.2347999999999999</v>
      </c>
      <c r="I119" s="46">
        <v>4777.5</v>
      </c>
      <c r="J119" s="46">
        <v>20231.756999999998</v>
      </c>
      <c r="K119" s="44">
        <v>701</v>
      </c>
      <c r="L119" s="44" t="s">
        <v>646</v>
      </c>
    </row>
    <row r="120" spans="2:12" ht="18.5" x14ac:dyDescent="0.45">
      <c r="B120" s="44" t="s">
        <v>645</v>
      </c>
      <c r="C120" s="44">
        <v>202000360</v>
      </c>
      <c r="D120" s="44">
        <v>10110</v>
      </c>
      <c r="E120" s="45">
        <v>43847</v>
      </c>
      <c r="F120" s="45">
        <v>43951</v>
      </c>
      <c r="G120" s="44" t="s">
        <v>643</v>
      </c>
      <c r="H120" s="44">
        <v>4.2347999999999999</v>
      </c>
      <c r="I120" s="46">
        <v>2481.6</v>
      </c>
      <c r="J120" s="46">
        <v>10509.079679999999</v>
      </c>
      <c r="K120" s="44">
        <v>701</v>
      </c>
      <c r="L120" s="44" t="s">
        <v>646</v>
      </c>
    </row>
    <row r="121" spans="2:12" ht="18.5" x14ac:dyDescent="0.45">
      <c r="B121" s="44" t="s">
        <v>645</v>
      </c>
      <c r="C121" s="44">
        <v>202000361</v>
      </c>
      <c r="D121" s="44">
        <v>10110</v>
      </c>
      <c r="E121" s="45">
        <v>43847</v>
      </c>
      <c r="F121" s="45">
        <v>43951</v>
      </c>
      <c r="G121" s="44" t="s">
        <v>643</v>
      </c>
      <c r="H121" s="44">
        <v>4.2347999999999999</v>
      </c>
      <c r="I121" s="46">
        <v>306.60000000000002</v>
      </c>
      <c r="J121" s="46">
        <v>1298.38968</v>
      </c>
      <c r="K121" s="44">
        <v>701</v>
      </c>
      <c r="L121" s="44" t="s">
        <v>646</v>
      </c>
    </row>
    <row r="122" spans="2:12" ht="18.5" x14ac:dyDescent="0.45">
      <c r="B122" s="44" t="s">
        <v>645</v>
      </c>
      <c r="C122" s="44">
        <v>202000348</v>
      </c>
      <c r="D122" s="44">
        <v>10110</v>
      </c>
      <c r="E122" s="45">
        <v>43847</v>
      </c>
      <c r="F122" s="45">
        <v>43951</v>
      </c>
      <c r="G122" s="44" t="s">
        <v>643</v>
      </c>
      <c r="H122" s="44">
        <v>4.2347999999999999</v>
      </c>
      <c r="I122" s="46">
        <v>4937.76</v>
      </c>
      <c r="J122" s="46">
        <v>20910.426048000001</v>
      </c>
      <c r="K122" s="44">
        <v>701</v>
      </c>
      <c r="L122" s="44" t="s">
        <v>646</v>
      </c>
    </row>
    <row r="123" spans="2:12" ht="18.5" x14ac:dyDescent="0.45">
      <c r="B123" s="44" t="s">
        <v>645</v>
      </c>
      <c r="C123" s="44">
        <v>202000363</v>
      </c>
      <c r="D123" s="44">
        <v>10110</v>
      </c>
      <c r="E123" s="45">
        <v>43847</v>
      </c>
      <c r="F123" s="45">
        <v>43951</v>
      </c>
      <c r="G123" s="44" t="s">
        <v>643</v>
      </c>
      <c r="H123" s="44">
        <v>4.2347999999999999</v>
      </c>
      <c r="I123" s="46">
        <v>1033.9000000000001</v>
      </c>
      <c r="J123" s="46">
        <v>4378.3597200000004</v>
      </c>
      <c r="K123" s="44">
        <v>701</v>
      </c>
      <c r="L123" s="44" t="s">
        <v>646</v>
      </c>
    </row>
    <row r="124" spans="2:12" ht="18.5" x14ac:dyDescent="0.45">
      <c r="B124" s="44" t="s">
        <v>645</v>
      </c>
      <c r="C124" s="44">
        <v>202000392</v>
      </c>
      <c r="D124" s="44">
        <v>10110</v>
      </c>
      <c r="E124" s="45">
        <v>43850</v>
      </c>
      <c r="F124" s="45">
        <v>43951</v>
      </c>
      <c r="G124" s="44" t="s">
        <v>643</v>
      </c>
      <c r="H124" s="44">
        <v>4.2343999999999999</v>
      </c>
      <c r="I124" s="46">
        <v>4777.5</v>
      </c>
      <c r="J124" s="46">
        <v>20229.846000000001</v>
      </c>
      <c r="K124" s="44">
        <v>701</v>
      </c>
      <c r="L124" s="44" t="s">
        <v>646</v>
      </c>
    </row>
    <row r="125" spans="2:12" ht="18.5" x14ac:dyDescent="0.45">
      <c r="B125" s="44" t="s">
        <v>645</v>
      </c>
      <c r="C125" s="44">
        <v>202000393</v>
      </c>
      <c r="D125" s="44">
        <v>10110</v>
      </c>
      <c r="E125" s="45">
        <v>43850</v>
      </c>
      <c r="F125" s="45">
        <v>43951</v>
      </c>
      <c r="G125" s="44" t="s">
        <v>643</v>
      </c>
      <c r="H125" s="44">
        <v>4.2343999999999999</v>
      </c>
      <c r="I125" s="46">
        <v>976.4</v>
      </c>
      <c r="J125" s="46">
        <v>4134.4681599999994</v>
      </c>
      <c r="K125" s="44">
        <v>701</v>
      </c>
      <c r="L125" s="44" t="s">
        <v>646</v>
      </c>
    </row>
    <row r="126" spans="2:12" ht="18.5" x14ac:dyDescent="0.45">
      <c r="B126" s="44" t="s">
        <v>645</v>
      </c>
      <c r="C126" s="44">
        <v>202000424</v>
      </c>
      <c r="D126" s="44">
        <v>10110</v>
      </c>
      <c r="E126" s="45">
        <v>43850</v>
      </c>
      <c r="F126" s="45">
        <v>43951</v>
      </c>
      <c r="G126" s="44" t="s">
        <v>643</v>
      </c>
      <c r="H126" s="44">
        <v>4.2343999999999999</v>
      </c>
      <c r="I126" s="46">
        <v>2128.3200000000002</v>
      </c>
      <c r="J126" s="46">
        <v>9012.1582080000007</v>
      </c>
      <c r="K126" s="44">
        <v>701</v>
      </c>
      <c r="L126" s="44" t="s">
        <v>646</v>
      </c>
    </row>
    <row r="127" spans="2:12" ht="18.5" x14ac:dyDescent="0.45">
      <c r="B127" s="44" t="s">
        <v>645</v>
      </c>
      <c r="C127" s="44">
        <v>202000422</v>
      </c>
      <c r="D127" s="44">
        <v>10110</v>
      </c>
      <c r="E127" s="45">
        <v>43850</v>
      </c>
      <c r="F127" s="45">
        <v>43951</v>
      </c>
      <c r="G127" s="44" t="s">
        <v>643</v>
      </c>
      <c r="H127" s="44">
        <v>4.2343999999999999</v>
      </c>
      <c r="I127" s="46">
        <v>2120.6999999999998</v>
      </c>
      <c r="J127" s="46">
        <v>8979.8920799999996</v>
      </c>
      <c r="K127" s="44">
        <v>701</v>
      </c>
      <c r="L127" s="44" t="s">
        <v>646</v>
      </c>
    </row>
    <row r="128" spans="2:12" ht="18.5" x14ac:dyDescent="0.45">
      <c r="B128" s="44" t="s">
        <v>645</v>
      </c>
      <c r="C128" s="44">
        <v>202000423</v>
      </c>
      <c r="D128" s="44">
        <v>10110</v>
      </c>
      <c r="E128" s="45">
        <v>43850</v>
      </c>
      <c r="F128" s="45">
        <v>43951</v>
      </c>
      <c r="G128" s="44" t="s">
        <v>643</v>
      </c>
      <c r="H128" s="44">
        <v>4.2343999999999999</v>
      </c>
      <c r="I128" s="46">
        <v>2541.1999999999998</v>
      </c>
      <c r="J128" s="46">
        <v>10760.457279999999</v>
      </c>
      <c r="K128" s="44">
        <v>701</v>
      </c>
      <c r="L128" s="44" t="s">
        <v>646</v>
      </c>
    </row>
    <row r="129" spans="2:12" ht="18.5" x14ac:dyDescent="0.45">
      <c r="B129" s="44" t="s">
        <v>645</v>
      </c>
      <c r="C129" s="44">
        <v>202000394</v>
      </c>
      <c r="D129" s="44">
        <v>10110</v>
      </c>
      <c r="E129" s="45">
        <v>43850</v>
      </c>
      <c r="F129" s="45">
        <v>43951</v>
      </c>
      <c r="G129" s="44" t="s">
        <v>643</v>
      </c>
      <c r="H129" s="44">
        <v>4.2343999999999999</v>
      </c>
      <c r="I129" s="46">
        <v>339</v>
      </c>
      <c r="J129" s="46">
        <v>1435.4616000000001</v>
      </c>
      <c r="K129" s="44">
        <v>701</v>
      </c>
      <c r="L129" s="44" t="s">
        <v>646</v>
      </c>
    </row>
    <row r="130" spans="2:12" ht="18.5" x14ac:dyDescent="0.45">
      <c r="B130" s="44" t="s">
        <v>645</v>
      </c>
      <c r="C130" s="44">
        <v>202000432</v>
      </c>
      <c r="D130" s="44">
        <v>10108</v>
      </c>
      <c r="E130" s="45">
        <v>43851</v>
      </c>
      <c r="F130" s="45">
        <v>43951</v>
      </c>
      <c r="G130" s="44" t="s">
        <v>643</v>
      </c>
      <c r="H130" s="44">
        <v>4.2446999999999999</v>
      </c>
      <c r="I130" s="46">
        <v>699</v>
      </c>
      <c r="J130" s="46">
        <v>2967.0452999999998</v>
      </c>
      <c r="K130" s="44">
        <v>701</v>
      </c>
      <c r="L130" s="44" t="s">
        <v>646</v>
      </c>
    </row>
    <row r="131" spans="2:12" ht="18.5" x14ac:dyDescent="0.45">
      <c r="B131" s="44" t="s">
        <v>645</v>
      </c>
      <c r="C131" s="44">
        <v>202000430</v>
      </c>
      <c r="D131" s="44">
        <v>10110</v>
      </c>
      <c r="E131" s="45">
        <v>43851</v>
      </c>
      <c r="F131" s="45">
        <v>43951</v>
      </c>
      <c r="G131" s="44" t="s">
        <v>643</v>
      </c>
      <c r="H131" s="44">
        <v>4.2446999999999999</v>
      </c>
      <c r="I131" s="46">
        <v>1738</v>
      </c>
      <c r="J131" s="46">
        <v>7377.2885999999999</v>
      </c>
      <c r="K131" s="44">
        <v>701</v>
      </c>
      <c r="L131" s="44" t="s">
        <v>646</v>
      </c>
    </row>
    <row r="132" spans="2:12" ht="18.5" x14ac:dyDescent="0.45">
      <c r="B132" s="44" t="s">
        <v>645</v>
      </c>
      <c r="C132" s="44">
        <v>202000429</v>
      </c>
      <c r="D132" s="44">
        <v>10110</v>
      </c>
      <c r="E132" s="45">
        <v>43851</v>
      </c>
      <c r="F132" s="45">
        <v>43951</v>
      </c>
      <c r="G132" s="44" t="s">
        <v>643</v>
      </c>
      <c r="H132" s="44">
        <v>4.2446999999999999</v>
      </c>
      <c r="I132" s="46">
        <v>1761.5</v>
      </c>
      <c r="J132" s="46">
        <v>7477.0390499999994</v>
      </c>
      <c r="K132" s="44">
        <v>701</v>
      </c>
      <c r="L132" s="44" t="s">
        <v>646</v>
      </c>
    </row>
    <row r="133" spans="2:12" ht="18.5" x14ac:dyDescent="0.45">
      <c r="B133" s="44" t="s">
        <v>645</v>
      </c>
      <c r="C133" s="44">
        <v>202000427</v>
      </c>
      <c r="D133" s="44">
        <v>10110</v>
      </c>
      <c r="E133" s="45">
        <v>43851</v>
      </c>
      <c r="F133" s="45">
        <v>43951</v>
      </c>
      <c r="G133" s="44" t="s">
        <v>643</v>
      </c>
      <c r="H133" s="44">
        <v>4.2446999999999999</v>
      </c>
      <c r="I133" s="46">
        <v>4696.8</v>
      </c>
      <c r="J133" s="46">
        <v>19936.506959999999</v>
      </c>
      <c r="K133" s="44">
        <v>701</v>
      </c>
      <c r="L133" s="44" t="s">
        <v>646</v>
      </c>
    </row>
    <row r="134" spans="2:12" ht="18.5" x14ac:dyDescent="0.45">
      <c r="B134" s="44" t="s">
        <v>645</v>
      </c>
      <c r="C134" s="44">
        <v>202000428</v>
      </c>
      <c r="D134" s="44">
        <v>10110</v>
      </c>
      <c r="E134" s="45">
        <v>43851</v>
      </c>
      <c r="F134" s="45">
        <v>43951</v>
      </c>
      <c r="G134" s="44" t="s">
        <v>643</v>
      </c>
      <c r="H134" s="44">
        <v>4.2446999999999999</v>
      </c>
      <c r="I134" s="46">
        <v>653.38</v>
      </c>
      <c r="J134" s="46">
        <v>2773.4020860000001</v>
      </c>
      <c r="K134" s="44">
        <v>701</v>
      </c>
      <c r="L134" s="44" t="s">
        <v>646</v>
      </c>
    </row>
    <row r="135" spans="2:12" ht="18.5" x14ac:dyDescent="0.45">
      <c r="B135" s="44" t="s">
        <v>645</v>
      </c>
      <c r="C135" s="44">
        <v>202000431</v>
      </c>
      <c r="D135" s="44">
        <v>10110</v>
      </c>
      <c r="E135" s="45">
        <v>43851</v>
      </c>
      <c r="F135" s="45">
        <v>43951</v>
      </c>
      <c r="G135" s="44" t="s">
        <v>643</v>
      </c>
      <c r="H135" s="44">
        <v>4.2446999999999999</v>
      </c>
      <c r="I135" s="46">
        <v>2348.4</v>
      </c>
      <c r="J135" s="46">
        <v>9968.2534799999994</v>
      </c>
      <c r="K135" s="44">
        <v>701</v>
      </c>
      <c r="L135" s="44" t="s">
        <v>646</v>
      </c>
    </row>
    <row r="136" spans="2:12" ht="18.5" x14ac:dyDescent="0.45">
      <c r="B136" s="44" t="s">
        <v>645</v>
      </c>
      <c r="C136" s="44">
        <v>202000446</v>
      </c>
      <c r="D136" s="44">
        <v>10110</v>
      </c>
      <c r="E136" s="45">
        <v>43852</v>
      </c>
      <c r="F136" s="45">
        <v>43951</v>
      </c>
      <c r="G136" s="44" t="s">
        <v>643</v>
      </c>
      <c r="H136" s="44">
        <v>4.2458999999999998</v>
      </c>
      <c r="I136" s="46">
        <v>1270.5999999999999</v>
      </c>
      <c r="J136" s="46">
        <v>5394.8405399999992</v>
      </c>
      <c r="K136" s="44">
        <v>701</v>
      </c>
      <c r="L136" s="44" t="s">
        <v>646</v>
      </c>
    </row>
    <row r="137" spans="2:12" ht="18.5" x14ac:dyDescent="0.45">
      <c r="B137" s="44" t="s">
        <v>645</v>
      </c>
      <c r="C137" s="44">
        <v>202000443</v>
      </c>
      <c r="D137" s="44">
        <v>10110</v>
      </c>
      <c r="E137" s="45">
        <v>43852</v>
      </c>
      <c r="F137" s="45">
        <v>43951</v>
      </c>
      <c r="G137" s="44" t="s">
        <v>643</v>
      </c>
      <c r="H137" s="44">
        <v>4.2458999999999998</v>
      </c>
      <c r="I137" s="46">
        <v>756.71</v>
      </c>
      <c r="J137" s="46">
        <v>3212.9149889999999</v>
      </c>
      <c r="K137" s="44">
        <v>701</v>
      </c>
      <c r="L137" s="44" t="s">
        <v>646</v>
      </c>
    </row>
    <row r="138" spans="2:12" ht="18.5" x14ac:dyDescent="0.45">
      <c r="B138" s="44" t="s">
        <v>645</v>
      </c>
      <c r="C138" s="44">
        <v>202000444</v>
      </c>
      <c r="D138" s="44">
        <v>10110</v>
      </c>
      <c r="E138" s="45">
        <v>43852</v>
      </c>
      <c r="F138" s="45">
        <v>43951</v>
      </c>
      <c r="G138" s="44" t="s">
        <v>643</v>
      </c>
      <c r="H138" s="44">
        <v>4.2458999999999998</v>
      </c>
      <c r="I138" s="46">
        <v>2348.4</v>
      </c>
      <c r="J138" s="46">
        <v>9971.0715600000003</v>
      </c>
      <c r="K138" s="44">
        <v>701</v>
      </c>
      <c r="L138" s="44" t="s">
        <v>646</v>
      </c>
    </row>
    <row r="139" spans="2:12" ht="18.5" x14ac:dyDescent="0.45">
      <c r="B139" s="44" t="s">
        <v>645</v>
      </c>
      <c r="C139" s="44">
        <v>202000449</v>
      </c>
      <c r="D139" s="44">
        <v>10110</v>
      </c>
      <c r="E139" s="45">
        <v>43852</v>
      </c>
      <c r="F139" s="45">
        <v>43951</v>
      </c>
      <c r="G139" s="44" t="s">
        <v>643</v>
      </c>
      <c r="H139" s="44">
        <v>4.2458999999999998</v>
      </c>
      <c r="I139" s="46">
        <v>590.85</v>
      </c>
      <c r="J139" s="46">
        <v>2508.6900150000001</v>
      </c>
      <c r="K139" s="44">
        <v>701</v>
      </c>
      <c r="L139" s="44" t="s">
        <v>646</v>
      </c>
    </row>
    <row r="140" spans="2:12" ht="18.5" x14ac:dyDescent="0.45">
      <c r="B140" s="44" t="s">
        <v>645</v>
      </c>
      <c r="C140" s="44">
        <v>202000447</v>
      </c>
      <c r="D140" s="44">
        <v>10110</v>
      </c>
      <c r="E140" s="45">
        <v>43852</v>
      </c>
      <c r="F140" s="45">
        <v>43951</v>
      </c>
      <c r="G140" s="44" t="s">
        <v>643</v>
      </c>
      <c r="H140" s="44">
        <v>4.2458999999999998</v>
      </c>
      <c r="I140" s="46">
        <v>2120.6999999999998</v>
      </c>
      <c r="J140" s="46">
        <v>9004.2801299999992</v>
      </c>
      <c r="K140" s="44">
        <v>701</v>
      </c>
      <c r="L140" s="44" t="s">
        <v>646</v>
      </c>
    </row>
    <row r="141" spans="2:12" ht="18.5" x14ac:dyDescent="0.45">
      <c r="B141" s="44" t="s">
        <v>645</v>
      </c>
      <c r="C141" s="44">
        <v>202000448</v>
      </c>
      <c r="D141" s="44">
        <v>10110</v>
      </c>
      <c r="E141" s="45">
        <v>43852</v>
      </c>
      <c r="F141" s="45">
        <v>43951</v>
      </c>
      <c r="G141" s="44" t="s">
        <v>643</v>
      </c>
      <c r="H141" s="44">
        <v>4.2458999999999998</v>
      </c>
      <c r="I141" s="46">
        <v>540</v>
      </c>
      <c r="J141" s="46">
        <v>2292.7860000000001</v>
      </c>
      <c r="K141" s="44">
        <v>701</v>
      </c>
      <c r="L141" s="44" t="s">
        <v>646</v>
      </c>
    </row>
    <row r="142" spans="2:12" ht="18.5" x14ac:dyDescent="0.45">
      <c r="B142" s="44" t="s">
        <v>645</v>
      </c>
      <c r="C142" s="44">
        <v>202000445</v>
      </c>
      <c r="D142" s="44">
        <v>10110</v>
      </c>
      <c r="E142" s="45">
        <v>43852</v>
      </c>
      <c r="F142" s="45">
        <v>43951</v>
      </c>
      <c r="G142" s="44" t="s">
        <v>643</v>
      </c>
      <c r="H142" s="44">
        <v>4.2458999999999998</v>
      </c>
      <c r="I142" s="46">
        <v>229.2</v>
      </c>
      <c r="J142" s="46">
        <v>973.16027999999994</v>
      </c>
      <c r="K142" s="44">
        <v>701</v>
      </c>
      <c r="L142" s="44" t="s">
        <v>646</v>
      </c>
    </row>
    <row r="143" spans="2:12" ht="18.5" x14ac:dyDescent="0.45">
      <c r="B143" s="44" t="s">
        <v>645</v>
      </c>
      <c r="C143" s="44">
        <v>202000498</v>
      </c>
      <c r="D143" s="44">
        <v>10110</v>
      </c>
      <c r="E143" s="45">
        <v>43853</v>
      </c>
      <c r="F143" s="45">
        <v>43951</v>
      </c>
      <c r="G143" s="44" t="s">
        <v>643</v>
      </c>
      <c r="H143" s="44">
        <v>4.2370000000000001</v>
      </c>
      <c r="I143" s="46">
        <v>486</v>
      </c>
      <c r="J143" s="46">
        <v>2059.1820000000002</v>
      </c>
      <c r="K143" s="44">
        <v>701</v>
      </c>
      <c r="L143" s="44" t="s">
        <v>646</v>
      </c>
    </row>
    <row r="144" spans="2:12" ht="18.5" x14ac:dyDescent="0.45">
      <c r="B144" s="44" t="s">
        <v>645</v>
      </c>
      <c r="C144" s="44">
        <v>202000499</v>
      </c>
      <c r="D144" s="44">
        <v>10110</v>
      </c>
      <c r="E144" s="45">
        <v>43853</v>
      </c>
      <c r="F144" s="45">
        <v>43951</v>
      </c>
      <c r="G144" s="44" t="s">
        <v>643</v>
      </c>
      <c r="H144" s="44">
        <v>4.2370000000000001</v>
      </c>
      <c r="I144" s="46">
        <v>343.7</v>
      </c>
      <c r="J144" s="46">
        <v>1456.2569000000001</v>
      </c>
      <c r="K144" s="44">
        <v>701</v>
      </c>
      <c r="L144" s="44" t="s">
        <v>646</v>
      </c>
    </row>
    <row r="145" spans="2:12" ht="18.5" x14ac:dyDescent="0.45">
      <c r="B145" s="44" t="s">
        <v>645</v>
      </c>
      <c r="C145" s="44">
        <v>202000492</v>
      </c>
      <c r="D145" s="44">
        <v>10688</v>
      </c>
      <c r="E145" s="45">
        <v>43853</v>
      </c>
      <c r="F145" s="45">
        <v>43913</v>
      </c>
      <c r="G145" s="44" t="s">
        <v>649</v>
      </c>
      <c r="H145" s="44">
        <v>1</v>
      </c>
      <c r="I145" s="46">
        <v>1831.47</v>
      </c>
      <c r="J145" s="46">
        <v>1831.47</v>
      </c>
      <c r="K145" s="44">
        <v>701</v>
      </c>
      <c r="L145" s="44" t="s">
        <v>646</v>
      </c>
    </row>
    <row r="146" spans="2:12" ht="18.5" x14ac:dyDescent="0.45">
      <c r="B146" s="44" t="s">
        <v>645</v>
      </c>
      <c r="C146" s="44">
        <v>202000501</v>
      </c>
      <c r="D146" s="44">
        <v>10110</v>
      </c>
      <c r="E146" s="45">
        <v>43853</v>
      </c>
      <c r="F146" s="45">
        <v>43951</v>
      </c>
      <c r="G146" s="44" t="s">
        <v>643</v>
      </c>
      <c r="H146" s="44">
        <v>4.2370000000000001</v>
      </c>
      <c r="I146" s="46">
        <v>4963.2</v>
      </c>
      <c r="J146" s="46">
        <v>21029.078399999999</v>
      </c>
      <c r="K146" s="44">
        <v>701</v>
      </c>
      <c r="L146" s="44" t="s">
        <v>646</v>
      </c>
    </row>
    <row r="147" spans="2:12" ht="18.5" x14ac:dyDescent="0.45">
      <c r="B147" s="44" t="s">
        <v>645</v>
      </c>
      <c r="C147" s="44">
        <v>202000500</v>
      </c>
      <c r="D147" s="44">
        <v>10110</v>
      </c>
      <c r="E147" s="45">
        <v>43853</v>
      </c>
      <c r="F147" s="45">
        <v>43951</v>
      </c>
      <c r="G147" s="44" t="s">
        <v>643</v>
      </c>
      <c r="H147" s="44">
        <v>4.2370000000000001</v>
      </c>
      <c r="I147" s="46">
        <v>2660.4</v>
      </c>
      <c r="J147" s="46">
        <v>11272.114800000001</v>
      </c>
      <c r="K147" s="44">
        <v>701</v>
      </c>
      <c r="L147" s="44" t="s">
        <v>646</v>
      </c>
    </row>
    <row r="148" spans="2:12" ht="18.5" x14ac:dyDescent="0.45">
      <c r="B148" s="44" t="s">
        <v>645</v>
      </c>
      <c r="C148" s="44">
        <v>202000511</v>
      </c>
      <c r="D148" s="44">
        <v>10109</v>
      </c>
      <c r="E148" s="45">
        <v>43854</v>
      </c>
      <c r="F148" s="45">
        <v>43951</v>
      </c>
      <c r="G148" s="44" t="s">
        <v>643</v>
      </c>
      <c r="H148" s="44">
        <v>4.2462999999999997</v>
      </c>
      <c r="I148" s="46">
        <v>5463.58</v>
      </c>
      <c r="J148" s="46">
        <v>23199.999753999997</v>
      </c>
      <c r="K148" s="44">
        <v>701</v>
      </c>
      <c r="L148" s="44" t="s">
        <v>646</v>
      </c>
    </row>
    <row r="149" spans="2:12" ht="18.5" x14ac:dyDescent="0.45">
      <c r="B149" s="44" t="s">
        <v>645</v>
      </c>
      <c r="C149" s="44">
        <v>202000512</v>
      </c>
      <c r="D149" s="44">
        <v>10109</v>
      </c>
      <c r="E149" s="45">
        <v>43854</v>
      </c>
      <c r="F149" s="45">
        <v>43951</v>
      </c>
      <c r="G149" s="44" t="s">
        <v>643</v>
      </c>
      <c r="H149" s="44">
        <v>4.2462999999999997</v>
      </c>
      <c r="I149" s="46">
        <v>1586.5</v>
      </c>
      <c r="J149" s="46">
        <v>6736.7549499999996</v>
      </c>
      <c r="K149" s="44">
        <v>701</v>
      </c>
      <c r="L149" s="44" t="s">
        <v>646</v>
      </c>
    </row>
    <row r="150" spans="2:12" ht="18.5" x14ac:dyDescent="0.45">
      <c r="B150" s="44" t="s">
        <v>645</v>
      </c>
      <c r="C150" s="44">
        <v>202000513</v>
      </c>
      <c r="D150" s="44">
        <v>10109</v>
      </c>
      <c r="E150" s="45">
        <v>43854</v>
      </c>
      <c r="F150" s="45">
        <v>43951</v>
      </c>
      <c r="G150" s="44" t="s">
        <v>643</v>
      </c>
      <c r="H150" s="44">
        <v>4.2462999999999997</v>
      </c>
      <c r="I150" s="46">
        <v>381</v>
      </c>
      <c r="J150" s="46">
        <v>1617.8402999999998</v>
      </c>
      <c r="K150" s="44">
        <v>701</v>
      </c>
      <c r="L150" s="44" t="s">
        <v>646</v>
      </c>
    </row>
    <row r="151" spans="2:12" ht="18.5" x14ac:dyDescent="0.45">
      <c r="B151" s="44" t="s">
        <v>645</v>
      </c>
      <c r="C151" s="44">
        <v>202000535</v>
      </c>
      <c r="D151" s="44">
        <v>10110</v>
      </c>
      <c r="E151" s="45">
        <v>43854</v>
      </c>
      <c r="F151" s="45">
        <v>43951</v>
      </c>
      <c r="G151" s="44" t="s">
        <v>643</v>
      </c>
      <c r="H151" s="44">
        <v>4.2462999999999997</v>
      </c>
      <c r="I151" s="46">
        <v>1151.5</v>
      </c>
      <c r="J151" s="46">
        <v>4889.61445</v>
      </c>
      <c r="K151" s="44">
        <v>701</v>
      </c>
      <c r="L151" s="44" t="s">
        <v>646</v>
      </c>
    </row>
    <row r="152" spans="2:12" ht="18.5" x14ac:dyDescent="0.45">
      <c r="B152" s="44" t="s">
        <v>645</v>
      </c>
      <c r="C152" s="44">
        <v>202000536</v>
      </c>
      <c r="D152" s="44">
        <v>10110</v>
      </c>
      <c r="E152" s="45">
        <v>43854</v>
      </c>
      <c r="F152" s="45">
        <v>43951</v>
      </c>
      <c r="G152" s="44" t="s">
        <v>643</v>
      </c>
      <c r="H152" s="44">
        <v>4.2462999999999997</v>
      </c>
      <c r="I152" s="46">
        <v>1102.1500000000001</v>
      </c>
      <c r="J152" s="46">
        <v>4680.0595450000001</v>
      </c>
      <c r="K152" s="44">
        <v>701</v>
      </c>
      <c r="L152" s="44" t="s">
        <v>646</v>
      </c>
    </row>
    <row r="153" spans="2:12" ht="18.5" x14ac:dyDescent="0.45">
      <c r="B153" s="44" t="s">
        <v>645</v>
      </c>
      <c r="C153" s="44">
        <v>202000546</v>
      </c>
      <c r="D153" s="44">
        <v>10110</v>
      </c>
      <c r="E153" s="45">
        <v>43854</v>
      </c>
      <c r="F153" s="45">
        <v>43951</v>
      </c>
      <c r="G153" s="44" t="s">
        <v>643</v>
      </c>
      <c r="H153" s="44">
        <v>4.2462999999999997</v>
      </c>
      <c r="I153" s="46">
        <v>976.4</v>
      </c>
      <c r="J153" s="46">
        <v>4146.0873199999996</v>
      </c>
      <c r="K153" s="44">
        <v>701</v>
      </c>
      <c r="L153" s="44" t="s">
        <v>646</v>
      </c>
    </row>
    <row r="154" spans="2:12" ht="18.5" x14ac:dyDescent="0.45">
      <c r="B154" s="44" t="s">
        <v>645</v>
      </c>
      <c r="C154" s="44">
        <v>202000576</v>
      </c>
      <c r="D154" s="44">
        <v>10219</v>
      </c>
      <c r="E154" s="45">
        <v>43854</v>
      </c>
      <c r="F154" s="45">
        <v>43914</v>
      </c>
      <c r="G154" s="44" t="s">
        <v>643</v>
      </c>
      <c r="H154" s="44">
        <v>4.2462999999999997</v>
      </c>
      <c r="I154" s="46">
        <v>34.11</v>
      </c>
      <c r="J154" s="46">
        <v>144.84129299999998</v>
      </c>
      <c r="K154" s="44">
        <v>701</v>
      </c>
      <c r="L154" s="44" t="s">
        <v>646</v>
      </c>
    </row>
    <row r="155" spans="2:12" ht="18.5" x14ac:dyDescent="0.45">
      <c r="B155" s="44" t="s">
        <v>645</v>
      </c>
      <c r="C155" s="44">
        <v>202000542</v>
      </c>
      <c r="D155" s="44">
        <v>10110</v>
      </c>
      <c r="E155" s="45">
        <v>43854</v>
      </c>
      <c r="F155" s="45">
        <v>43951</v>
      </c>
      <c r="G155" s="44" t="s">
        <v>643</v>
      </c>
      <c r="H155" s="44">
        <v>4.2462999999999997</v>
      </c>
      <c r="I155" s="46">
        <v>229.2</v>
      </c>
      <c r="J155" s="46">
        <v>973.25195999999994</v>
      </c>
      <c r="K155" s="44">
        <v>701</v>
      </c>
      <c r="L155" s="44" t="s">
        <v>646</v>
      </c>
    </row>
    <row r="156" spans="2:12" ht="18.5" x14ac:dyDescent="0.45">
      <c r="B156" s="44" t="s">
        <v>645</v>
      </c>
      <c r="C156" s="44">
        <v>202000543</v>
      </c>
      <c r="D156" s="44">
        <v>10110</v>
      </c>
      <c r="E156" s="45">
        <v>43854</v>
      </c>
      <c r="F156" s="45">
        <v>43951</v>
      </c>
      <c r="G156" s="44" t="s">
        <v>643</v>
      </c>
      <c r="H156" s="44">
        <v>4.2462999999999997</v>
      </c>
      <c r="I156" s="46">
        <v>1723.5</v>
      </c>
      <c r="J156" s="46">
        <v>7318.4980499999992</v>
      </c>
      <c r="K156" s="44">
        <v>701</v>
      </c>
      <c r="L156" s="44" t="s">
        <v>646</v>
      </c>
    </row>
    <row r="157" spans="2:12" ht="18.5" x14ac:dyDescent="0.45">
      <c r="B157" s="44" t="s">
        <v>645</v>
      </c>
      <c r="C157" s="44">
        <v>202000544</v>
      </c>
      <c r="D157" s="44">
        <v>10110</v>
      </c>
      <c r="E157" s="45">
        <v>43854</v>
      </c>
      <c r="F157" s="45">
        <v>43951</v>
      </c>
      <c r="G157" s="44" t="s">
        <v>643</v>
      </c>
      <c r="H157" s="44">
        <v>4.2462999999999997</v>
      </c>
      <c r="I157" s="46">
        <v>2120.6999999999998</v>
      </c>
      <c r="J157" s="46">
        <v>9005.1284099999993</v>
      </c>
      <c r="K157" s="44">
        <v>701</v>
      </c>
      <c r="L157" s="44" t="s">
        <v>646</v>
      </c>
    </row>
    <row r="158" spans="2:12" ht="18.5" x14ac:dyDescent="0.45">
      <c r="B158" s="44" t="s">
        <v>645</v>
      </c>
      <c r="C158" s="44">
        <v>202000545</v>
      </c>
      <c r="D158" s="44">
        <v>10110</v>
      </c>
      <c r="E158" s="45">
        <v>43854</v>
      </c>
      <c r="F158" s="45">
        <v>43951</v>
      </c>
      <c r="G158" s="44" t="s">
        <v>643</v>
      </c>
      <c r="H158" s="44">
        <v>4.2462999999999997</v>
      </c>
      <c r="I158" s="46">
        <v>623</v>
      </c>
      <c r="J158" s="46">
        <v>2645.4449</v>
      </c>
      <c r="K158" s="44">
        <v>701</v>
      </c>
      <c r="L158" s="44" t="s">
        <v>646</v>
      </c>
    </row>
    <row r="159" spans="2:12" ht="18.5" x14ac:dyDescent="0.45">
      <c r="B159" s="44" t="s">
        <v>645</v>
      </c>
      <c r="C159" s="44">
        <v>202000514</v>
      </c>
      <c r="D159" s="44">
        <v>10902</v>
      </c>
      <c r="E159" s="45">
        <v>43854</v>
      </c>
      <c r="F159" s="45">
        <v>43929</v>
      </c>
      <c r="G159" s="44" t="s">
        <v>650</v>
      </c>
      <c r="H159" s="44">
        <v>3.8308</v>
      </c>
      <c r="I159" s="46">
        <v>342.4</v>
      </c>
      <c r="J159" s="46">
        <v>1311.6659199999999</v>
      </c>
      <c r="K159" s="44">
        <v>701</v>
      </c>
      <c r="L159" s="44" t="s">
        <v>646</v>
      </c>
    </row>
    <row r="160" spans="2:12" ht="18.5" x14ac:dyDescent="0.45">
      <c r="B160" s="44" t="s">
        <v>645</v>
      </c>
      <c r="C160" s="44">
        <v>202000547</v>
      </c>
      <c r="D160" s="44">
        <v>10109</v>
      </c>
      <c r="E160" s="45">
        <v>43857</v>
      </c>
      <c r="F160" s="45">
        <v>43951</v>
      </c>
      <c r="G160" s="44" t="s">
        <v>643</v>
      </c>
      <c r="H160" s="44">
        <v>4.2461000000000002</v>
      </c>
      <c r="I160" s="46">
        <v>762</v>
      </c>
      <c r="J160" s="46">
        <v>3235.5282000000002</v>
      </c>
      <c r="K160" s="44">
        <v>701</v>
      </c>
      <c r="L160" s="44" t="s">
        <v>646</v>
      </c>
    </row>
    <row r="161" spans="2:12" ht="18.5" x14ac:dyDescent="0.45">
      <c r="B161" s="44" t="s">
        <v>645</v>
      </c>
      <c r="C161" s="44">
        <v>202000554</v>
      </c>
      <c r="D161" s="44">
        <v>10110</v>
      </c>
      <c r="E161" s="45">
        <v>43857</v>
      </c>
      <c r="F161" s="45">
        <v>43951</v>
      </c>
      <c r="G161" s="44" t="s">
        <v>643</v>
      </c>
      <c r="H161" s="44">
        <v>4.2461000000000002</v>
      </c>
      <c r="I161" s="46">
        <v>1995.3</v>
      </c>
      <c r="J161" s="46">
        <v>8472.2433299999993</v>
      </c>
      <c r="K161" s="44">
        <v>701</v>
      </c>
      <c r="L161" s="44" t="s">
        <v>646</v>
      </c>
    </row>
    <row r="162" spans="2:12" ht="18.5" x14ac:dyDescent="0.45">
      <c r="B162" s="44" t="s">
        <v>645</v>
      </c>
      <c r="C162" s="44">
        <v>202000553</v>
      </c>
      <c r="D162" s="44">
        <v>10110</v>
      </c>
      <c r="E162" s="45">
        <v>43857</v>
      </c>
      <c r="F162" s="45">
        <v>43951</v>
      </c>
      <c r="G162" s="44" t="s">
        <v>643</v>
      </c>
      <c r="H162" s="44">
        <v>4.2461000000000002</v>
      </c>
      <c r="I162" s="46">
        <v>3811.8</v>
      </c>
      <c r="J162" s="46">
        <v>16185.283980000002</v>
      </c>
      <c r="K162" s="44">
        <v>701</v>
      </c>
      <c r="L162" s="44" t="s">
        <v>646</v>
      </c>
    </row>
    <row r="163" spans="2:12" ht="18.5" x14ac:dyDescent="0.45">
      <c r="B163" s="44" t="s">
        <v>645</v>
      </c>
      <c r="C163" s="44">
        <v>202000552</v>
      </c>
      <c r="D163" s="44">
        <v>10110</v>
      </c>
      <c r="E163" s="45">
        <v>43857</v>
      </c>
      <c r="F163" s="45">
        <v>43951</v>
      </c>
      <c r="G163" s="44" t="s">
        <v>643</v>
      </c>
      <c r="H163" s="44">
        <v>4.2461000000000002</v>
      </c>
      <c r="I163" s="46">
        <v>849</v>
      </c>
      <c r="J163" s="46">
        <v>3604.9389000000001</v>
      </c>
      <c r="K163" s="44">
        <v>701</v>
      </c>
      <c r="L163" s="44" t="s">
        <v>646</v>
      </c>
    </row>
    <row r="164" spans="2:12" ht="18.5" x14ac:dyDescent="0.45">
      <c r="B164" s="44" t="s">
        <v>645</v>
      </c>
      <c r="C164" s="44">
        <v>202000593</v>
      </c>
      <c r="D164" s="44">
        <v>10110</v>
      </c>
      <c r="E164" s="45">
        <v>43858</v>
      </c>
      <c r="F164" s="45">
        <v>43951</v>
      </c>
      <c r="G164" s="44" t="s">
        <v>643</v>
      </c>
      <c r="H164" s="44">
        <v>4.2679</v>
      </c>
      <c r="I164" s="46">
        <v>436.15</v>
      </c>
      <c r="J164" s="46">
        <v>1861.444585</v>
      </c>
      <c r="K164" s="44">
        <v>701</v>
      </c>
      <c r="L164" s="44" t="s">
        <v>646</v>
      </c>
    </row>
    <row r="165" spans="2:12" ht="18.5" x14ac:dyDescent="0.45">
      <c r="B165" s="44" t="s">
        <v>645</v>
      </c>
      <c r="C165" s="44">
        <v>202000599</v>
      </c>
      <c r="D165" s="44">
        <v>10110</v>
      </c>
      <c r="E165" s="45">
        <v>43858</v>
      </c>
      <c r="F165" s="45">
        <v>43951</v>
      </c>
      <c r="G165" s="44" t="s">
        <v>643</v>
      </c>
      <c r="H165" s="44">
        <v>4.2679</v>
      </c>
      <c r="I165" s="46">
        <v>486</v>
      </c>
      <c r="J165" s="46">
        <v>2074.1994</v>
      </c>
      <c r="K165" s="44">
        <v>701</v>
      </c>
      <c r="L165" s="44" t="s">
        <v>646</v>
      </c>
    </row>
    <row r="166" spans="2:12" ht="18.5" x14ac:dyDescent="0.45">
      <c r="B166" s="44" t="s">
        <v>645</v>
      </c>
      <c r="C166" s="44">
        <v>202000643</v>
      </c>
      <c r="D166" s="44">
        <v>10110</v>
      </c>
      <c r="E166" s="45">
        <v>43859</v>
      </c>
      <c r="F166" s="45">
        <v>43951</v>
      </c>
      <c r="G166" s="44" t="s">
        <v>643</v>
      </c>
      <c r="H166" s="44">
        <v>4.2793999999999999</v>
      </c>
      <c r="I166" s="46">
        <v>486</v>
      </c>
      <c r="J166" s="46">
        <v>2079.7883999999999</v>
      </c>
      <c r="K166" s="44">
        <v>701</v>
      </c>
      <c r="L166" s="44" t="s">
        <v>646</v>
      </c>
    </row>
    <row r="167" spans="2:12" ht="18.5" x14ac:dyDescent="0.45">
      <c r="B167" s="44" t="s">
        <v>645</v>
      </c>
      <c r="C167" s="44">
        <v>202000640</v>
      </c>
      <c r="D167" s="44">
        <v>10110</v>
      </c>
      <c r="E167" s="45">
        <v>43859</v>
      </c>
      <c r="F167" s="45">
        <v>43951</v>
      </c>
      <c r="G167" s="44" t="s">
        <v>643</v>
      </c>
      <c r="H167" s="44">
        <v>4.2793999999999999</v>
      </c>
      <c r="I167" s="46">
        <v>458.4</v>
      </c>
      <c r="J167" s="46">
        <v>1961.6769599999998</v>
      </c>
      <c r="K167" s="44">
        <v>701</v>
      </c>
      <c r="L167" s="44" t="s">
        <v>646</v>
      </c>
    </row>
    <row r="168" spans="2:12" ht="18.5" x14ac:dyDescent="0.45">
      <c r="B168" s="44" t="s">
        <v>645</v>
      </c>
      <c r="C168" s="44">
        <v>202000639</v>
      </c>
      <c r="D168" s="44">
        <v>10110</v>
      </c>
      <c r="E168" s="45">
        <v>43859</v>
      </c>
      <c r="F168" s="45">
        <v>43951</v>
      </c>
      <c r="G168" s="44" t="s">
        <v>643</v>
      </c>
      <c r="H168" s="44">
        <v>4.2793999999999999</v>
      </c>
      <c r="I168" s="46">
        <v>414.5</v>
      </c>
      <c r="J168" s="46">
        <v>1773.8112999999998</v>
      </c>
      <c r="K168" s="44">
        <v>701</v>
      </c>
      <c r="L168" s="44" t="s">
        <v>646</v>
      </c>
    </row>
    <row r="169" spans="2:12" ht="18.5" x14ac:dyDescent="0.45">
      <c r="B169" s="44" t="s">
        <v>645</v>
      </c>
      <c r="C169" s="44">
        <v>202000674</v>
      </c>
      <c r="D169" s="44">
        <v>10903</v>
      </c>
      <c r="E169" s="45">
        <v>43860</v>
      </c>
      <c r="F169" s="45">
        <v>43890</v>
      </c>
      <c r="G169" s="44" t="s">
        <v>643</v>
      </c>
      <c r="H169" s="44">
        <v>4.2766000000000002</v>
      </c>
      <c r="I169" s="46">
        <v>3760.88</v>
      </c>
      <c r="J169" s="46">
        <v>16083.779408</v>
      </c>
      <c r="K169" s="44">
        <v>701</v>
      </c>
      <c r="L169" s="44" t="s">
        <v>646</v>
      </c>
    </row>
    <row r="170" spans="2:12" ht="18.5" x14ac:dyDescent="0.45">
      <c r="B170" s="44" t="s">
        <v>645</v>
      </c>
      <c r="C170" s="44">
        <v>202000659</v>
      </c>
      <c r="D170" s="44">
        <v>10110</v>
      </c>
      <c r="E170" s="45">
        <v>43860</v>
      </c>
      <c r="F170" s="45">
        <v>43951</v>
      </c>
      <c r="G170" s="44" t="s">
        <v>643</v>
      </c>
      <c r="H170" s="44">
        <v>4.2766000000000002</v>
      </c>
      <c r="I170" s="46">
        <v>4963.2</v>
      </c>
      <c r="J170" s="46">
        <v>21225.62112</v>
      </c>
      <c r="K170" s="44">
        <v>701</v>
      </c>
      <c r="L170" s="44" t="s">
        <v>646</v>
      </c>
    </row>
    <row r="171" spans="2:12" ht="18.5" x14ac:dyDescent="0.45">
      <c r="B171" s="44" t="s">
        <v>645</v>
      </c>
      <c r="C171" s="44">
        <v>202000665</v>
      </c>
      <c r="D171" s="44">
        <v>10903</v>
      </c>
      <c r="E171" s="45">
        <v>43860</v>
      </c>
      <c r="F171" s="45">
        <v>43890</v>
      </c>
      <c r="G171" s="44" t="s">
        <v>643</v>
      </c>
      <c r="H171" s="44">
        <v>4.2766000000000002</v>
      </c>
      <c r="I171" s="46">
        <v>1218.56</v>
      </c>
      <c r="J171" s="46">
        <v>5211.2936959999997</v>
      </c>
      <c r="K171" s="44">
        <v>701</v>
      </c>
      <c r="L171" s="44" t="s">
        <v>646</v>
      </c>
    </row>
    <row r="172" spans="2:12" ht="18.5" x14ac:dyDescent="0.45">
      <c r="B172" s="44" t="s">
        <v>645</v>
      </c>
      <c r="C172" s="44">
        <v>202000666</v>
      </c>
      <c r="D172" s="44">
        <v>10903</v>
      </c>
      <c r="E172" s="45">
        <v>43860</v>
      </c>
      <c r="F172" s="45">
        <v>43890</v>
      </c>
      <c r="G172" s="44" t="s">
        <v>643</v>
      </c>
      <c r="H172" s="44">
        <v>4.2766000000000002</v>
      </c>
      <c r="I172" s="46">
        <v>1823.06</v>
      </c>
      <c r="J172" s="46">
        <v>7796.498396</v>
      </c>
      <c r="K172" s="44">
        <v>701</v>
      </c>
      <c r="L172" s="44" t="s">
        <v>646</v>
      </c>
    </row>
    <row r="173" spans="2:12" ht="18.5" x14ac:dyDescent="0.45">
      <c r="B173" s="44" t="s">
        <v>645</v>
      </c>
      <c r="C173" s="44">
        <v>202000667</v>
      </c>
      <c r="D173" s="44">
        <v>10903</v>
      </c>
      <c r="E173" s="45">
        <v>43860</v>
      </c>
      <c r="F173" s="45">
        <v>43890</v>
      </c>
      <c r="G173" s="44" t="s">
        <v>643</v>
      </c>
      <c r="H173" s="44">
        <v>4.2766000000000002</v>
      </c>
      <c r="I173" s="46">
        <v>14424.54</v>
      </c>
      <c r="J173" s="46">
        <v>61687.987764000005</v>
      </c>
      <c r="K173" s="44">
        <v>701</v>
      </c>
      <c r="L173" s="44" t="s">
        <v>646</v>
      </c>
    </row>
    <row r="174" spans="2:12" ht="18.5" x14ac:dyDescent="0.45">
      <c r="B174" s="44" t="s">
        <v>645</v>
      </c>
      <c r="C174" s="44">
        <v>202000668</v>
      </c>
      <c r="D174" s="44">
        <v>10903</v>
      </c>
      <c r="E174" s="45">
        <v>43860</v>
      </c>
      <c r="F174" s="45">
        <v>43890</v>
      </c>
      <c r="G174" s="44" t="s">
        <v>643</v>
      </c>
      <c r="H174" s="44">
        <v>4.2766000000000002</v>
      </c>
      <c r="I174" s="46">
        <v>14272.54</v>
      </c>
      <c r="J174" s="46">
        <v>61037.944564000005</v>
      </c>
      <c r="K174" s="44">
        <v>701</v>
      </c>
      <c r="L174" s="44" t="s">
        <v>646</v>
      </c>
    </row>
    <row r="175" spans="2:12" ht="18.5" x14ac:dyDescent="0.45">
      <c r="B175" s="44" t="s">
        <v>645</v>
      </c>
      <c r="C175" s="44">
        <v>202000669</v>
      </c>
      <c r="D175" s="44">
        <v>10903</v>
      </c>
      <c r="E175" s="45">
        <v>43860</v>
      </c>
      <c r="F175" s="45">
        <v>43890</v>
      </c>
      <c r="G175" s="44" t="s">
        <v>643</v>
      </c>
      <c r="H175" s="44">
        <v>4.2766000000000002</v>
      </c>
      <c r="I175" s="46">
        <v>1807.38</v>
      </c>
      <c r="J175" s="46">
        <v>7729.4413080000004</v>
      </c>
      <c r="K175" s="44">
        <v>701</v>
      </c>
      <c r="L175" s="44" t="s">
        <v>646</v>
      </c>
    </row>
    <row r="176" spans="2:12" ht="18.5" x14ac:dyDescent="0.45">
      <c r="B176" s="44" t="s">
        <v>645</v>
      </c>
      <c r="C176" s="44">
        <v>202000670</v>
      </c>
      <c r="D176" s="44">
        <v>10903</v>
      </c>
      <c r="E176" s="45">
        <v>43860</v>
      </c>
      <c r="F176" s="45">
        <v>43890</v>
      </c>
      <c r="G176" s="44" t="s">
        <v>643</v>
      </c>
      <c r="H176" s="44">
        <v>4.2766000000000002</v>
      </c>
      <c r="I176" s="46">
        <v>2120.98</v>
      </c>
      <c r="J176" s="46">
        <v>9070.5830679999999</v>
      </c>
      <c r="K176" s="44">
        <v>701</v>
      </c>
      <c r="L176" s="44" t="s">
        <v>646</v>
      </c>
    </row>
    <row r="177" spans="2:12" ht="18.5" x14ac:dyDescent="0.45">
      <c r="B177" s="44" t="s">
        <v>645</v>
      </c>
      <c r="C177" s="44">
        <v>202000671</v>
      </c>
      <c r="D177" s="44">
        <v>10903</v>
      </c>
      <c r="E177" s="45">
        <v>43860</v>
      </c>
      <c r="F177" s="45">
        <v>43890</v>
      </c>
      <c r="G177" s="44" t="s">
        <v>643</v>
      </c>
      <c r="H177" s="44">
        <v>4.2766000000000002</v>
      </c>
      <c r="I177" s="46">
        <v>2120.98</v>
      </c>
      <c r="J177" s="46">
        <v>9070.5830679999999</v>
      </c>
      <c r="K177" s="44">
        <v>701</v>
      </c>
      <c r="L177" s="44" t="s">
        <v>646</v>
      </c>
    </row>
    <row r="178" spans="2:12" ht="18.5" x14ac:dyDescent="0.45">
      <c r="B178" s="44" t="s">
        <v>645</v>
      </c>
      <c r="C178" s="44">
        <v>202000672</v>
      </c>
      <c r="D178" s="44">
        <v>10903</v>
      </c>
      <c r="E178" s="45">
        <v>43860</v>
      </c>
      <c r="F178" s="45">
        <v>43890</v>
      </c>
      <c r="G178" s="44" t="s">
        <v>643</v>
      </c>
      <c r="H178" s="44">
        <v>4.2766000000000002</v>
      </c>
      <c r="I178" s="46">
        <v>4382.32</v>
      </c>
      <c r="J178" s="46">
        <v>18741.429712000001</v>
      </c>
      <c r="K178" s="44">
        <v>701</v>
      </c>
      <c r="L178" s="44" t="s">
        <v>646</v>
      </c>
    </row>
    <row r="179" spans="2:12" ht="18.5" x14ac:dyDescent="0.45">
      <c r="B179" s="44" t="s">
        <v>645</v>
      </c>
      <c r="C179" s="44">
        <v>202000673</v>
      </c>
      <c r="D179" s="44">
        <v>10903</v>
      </c>
      <c r="E179" s="45">
        <v>43860</v>
      </c>
      <c r="F179" s="45">
        <v>43890</v>
      </c>
      <c r="G179" s="44" t="s">
        <v>643</v>
      </c>
      <c r="H179" s="44">
        <v>4.2766000000000002</v>
      </c>
      <c r="I179" s="46">
        <v>3797.72</v>
      </c>
      <c r="J179" s="46">
        <v>16241.329352000001</v>
      </c>
      <c r="K179" s="44">
        <v>701</v>
      </c>
      <c r="L179" s="44" t="s">
        <v>646</v>
      </c>
    </row>
    <row r="180" spans="2:12" ht="18.5" x14ac:dyDescent="0.45">
      <c r="B180" s="44" t="s">
        <v>645</v>
      </c>
      <c r="C180" s="44">
        <v>202000649</v>
      </c>
      <c r="D180" s="44">
        <v>10110</v>
      </c>
      <c r="E180" s="45">
        <v>43860</v>
      </c>
      <c r="F180" s="45">
        <v>43951</v>
      </c>
      <c r="G180" s="44" t="s">
        <v>643</v>
      </c>
      <c r="H180" s="44">
        <v>4.2766000000000002</v>
      </c>
      <c r="I180" s="46">
        <v>1329.3</v>
      </c>
      <c r="J180" s="46">
        <v>5684.8843800000004</v>
      </c>
      <c r="K180" s="44">
        <v>701</v>
      </c>
      <c r="L180" s="44" t="s">
        <v>646</v>
      </c>
    </row>
    <row r="181" spans="2:12" ht="18.5" x14ac:dyDescent="0.45">
      <c r="B181" s="44" t="s">
        <v>645</v>
      </c>
      <c r="C181" s="44">
        <v>202000650</v>
      </c>
      <c r="D181" s="44">
        <v>10110</v>
      </c>
      <c r="E181" s="45">
        <v>43860</v>
      </c>
      <c r="F181" s="45">
        <v>43951</v>
      </c>
      <c r="G181" s="44" t="s">
        <v>643</v>
      </c>
      <c r="H181" s="44">
        <v>4.2766000000000002</v>
      </c>
      <c r="I181" s="46">
        <v>5969</v>
      </c>
      <c r="J181" s="46">
        <v>25527.025400000002</v>
      </c>
      <c r="K181" s="44">
        <v>701</v>
      </c>
      <c r="L181" s="44" t="s">
        <v>646</v>
      </c>
    </row>
    <row r="182" spans="2:12" ht="18.5" x14ac:dyDescent="0.45">
      <c r="B182" s="44" t="s">
        <v>645</v>
      </c>
      <c r="C182" s="44">
        <v>202000651</v>
      </c>
      <c r="D182" s="44">
        <v>10110</v>
      </c>
      <c r="E182" s="45">
        <v>43860</v>
      </c>
      <c r="F182" s="45">
        <v>43951</v>
      </c>
      <c r="G182" s="44" t="s">
        <v>643</v>
      </c>
      <c r="H182" s="44">
        <v>4.2766000000000002</v>
      </c>
      <c r="I182" s="46">
        <v>2660.4</v>
      </c>
      <c r="J182" s="46">
        <v>11377.466640000001</v>
      </c>
      <c r="K182" s="44">
        <v>701</v>
      </c>
      <c r="L182" s="44" t="s">
        <v>646</v>
      </c>
    </row>
    <row r="183" spans="2:12" ht="18.5" x14ac:dyDescent="0.45">
      <c r="B183" s="44" t="s">
        <v>645</v>
      </c>
      <c r="C183" s="44">
        <v>202000652</v>
      </c>
      <c r="D183" s="44">
        <v>10110</v>
      </c>
      <c r="E183" s="45">
        <v>43860</v>
      </c>
      <c r="F183" s="45">
        <v>43951</v>
      </c>
      <c r="G183" s="44" t="s">
        <v>643</v>
      </c>
      <c r="H183" s="44">
        <v>4.2766000000000002</v>
      </c>
      <c r="I183" s="46">
        <v>212.1</v>
      </c>
      <c r="J183" s="46">
        <v>907.06686000000002</v>
      </c>
      <c r="K183" s="44">
        <v>701</v>
      </c>
      <c r="L183" s="44" t="s">
        <v>646</v>
      </c>
    </row>
    <row r="184" spans="2:12" ht="18.5" x14ac:dyDescent="0.45">
      <c r="B184" s="44" t="s">
        <v>645</v>
      </c>
      <c r="C184" s="44">
        <v>202000653</v>
      </c>
      <c r="D184" s="44">
        <v>10110</v>
      </c>
      <c r="E184" s="45">
        <v>43860</v>
      </c>
      <c r="F184" s="45">
        <v>43951</v>
      </c>
      <c r="G184" s="44" t="s">
        <v>643</v>
      </c>
      <c r="H184" s="44">
        <v>4.2766000000000002</v>
      </c>
      <c r="I184" s="46">
        <v>1033.9000000000001</v>
      </c>
      <c r="J184" s="46">
        <v>4421.5767400000004</v>
      </c>
      <c r="K184" s="44">
        <v>701</v>
      </c>
      <c r="L184" s="44" t="s">
        <v>646</v>
      </c>
    </row>
    <row r="185" spans="2:12" ht="18.5" x14ac:dyDescent="0.45">
      <c r="B185" s="44" t="s">
        <v>645</v>
      </c>
      <c r="C185" s="44">
        <v>202000654</v>
      </c>
      <c r="D185" s="44">
        <v>10110</v>
      </c>
      <c r="E185" s="45">
        <v>43860</v>
      </c>
      <c r="F185" s="45">
        <v>43951</v>
      </c>
      <c r="G185" s="44" t="s">
        <v>643</v>
      </c>
      <c r="H185" s="44">
        <v>4.2766000000000002</v>
      </c>
      <c r="I185" s="46">
        <v>314.3</v>
      </c>
      <c r="J185" s="46">
        <v>1344.1353800000002</v>
      </c>
      <c r="K185" s="44">
        <v>701</v>
      </c>
      <c r="L185" s="44" t="s">
        <v>646</v>
      </c>
    </row>
    <row r="186" spans="2:12" ht="18.5" x14ac:dyDescent="0.45">
      <c r="B186" s="44" t="s">
        <v>645</v>
      </c>
      <c r="C186" s="44">
        <v>202000655</v>
      </c>
      <c r="D186" s="44">
        <v>10110</v>
      </c>
      <c r="E186" s="45">
        <v>43860</v>
      </c>
      <c r="F186" s="45">
        <v>43951</v>
      </c>
      <c r="G186" s="44" t="s">
        <v>643</v>
      </c>
      <c r="H186" s="44">
        <v>4.2766000000000002</v>
      </c>
      <c r="I186" s="46">
        <v>1701</v>
      </c>
      <c r="J186" s="46">
        <v>7274.4966000000004</v>
      </c>
      <c r="K186" s="44">
        <v>701</v>
      </c>
      <c r="L186" s="44" t="s">
        <v>646</v>
      </c>
    </row>
    <row r="187" spans="2:12" ht="18.5" x14ac:dyDescent="0.45">
      <c r="B187" s="44" t="s">
        <v>645</v>
      </c>
      <c r="C187" s="44">
        <v>202000656</v>
      </c>
      <c r="D187" s="44">
        <v>10110</v>
      </c>
      <c r="E187" s="45">
        <v>43860</v>
      </c>
      <c r="F187" s="45">
        <v>43951</v>
      </c>
      <c r="G187" s="44" t="s">
        <v>643</v>
      </c>
      <c r="H187" s="44">
        <v>4.2766000000000002</v>
      </c>
      <c r="I187" s="46">
        <v>976.4</v>
      </c>
      <c r="J187" s="46">
        <v>4175.6722399999999</v>
      </c>
      <c r="K187" s="44">
        <v>701</v>
      </c>
      <c r="L187" s="44" t="s">
        <v>646</v>
      </c>
    </row>
    <row r="188" spans="2:12" ht="18.5" x14ac:dyDescent="0.45">
      <c r="B188" s="44" t="s">
        <v>645</v>
      </c>
      <c r="C188" s="44">
        <v>202000657</v>
      </c>
      <c r="D188" s="44">
        <v>10110</v>
      </c>
      <c r="E188" s="45">
        <v>43860</v>
      </c>
      <c r="F188" s="45">
        <v>43951</v>
      </c>
      <c r="G188" s="44" t="s">
        <v>643</v>
      </c>
      <c r="H188" s="44">
        <v>4.2766000000000002</v>
      </c>
      <c r="I188" s="46">
        <v>1211.4000000000001</v>
      </c>
      <c r="J188" s="46">
        <v>5180.673240000001</v>
      </c>
      <c r="K188" s="44">
        <v>701</v>
      </c>
      <c r="L188" s="44" t="s">
        <v>646</v>
      </c>
    </row>
    <row r="189" spans="2:12" ht="18.5" x14ac:dyDescent="0.45">
      <c r="B189" s="44" t="s">
        <v>645</v>
      </c>
      <c r="C189" s="44">
        <v>202000658</v>
      </c>
      <c r="D189" s="44">
        <v>10110</v>
      </c>
      <c r="E189" s="45">
        <v>43860</v>
      </c>
      <c r="F189" s="45">
        <v>43951</v>
      </c>
      <c r="G189" s="44" t="s">
        <v>643</v>
      </c>
      <c r="H189" s="44">
        <v>4.2766000000000002</v>
      </c>
      <c r="I189" s="46">
        <v>2120.6999999999998</v>
      </c>
      <c r="J189" s="46">
        <v>9069.3856199999991</v>
      </c>
      <c r="K189" s="44">
        <v>701</v>
      </c>
      <c r="L189" s="44" t="s">
        <v>646</v>
      </c>
    </row>
    <row r="190" spans="2:12" ht="18.5" x14ac:dyDescent="0.45">
      <c r="B190" s="44" t="s">
        <v>645</v>
      </c>
      <c r="C190" s="44">
        <v>202000664</v>
      </c>
      <c r="D190" s="44">
        <v>10903</v>
      </c>
      <c r="E190" s="45">
        <v>43860</v>
      </c>
      <c r="F190" s="45">
        <v>43890</v>
      </c>
      <c r="G190" s="44" t="s">
        <v>643</v>
      </c>
      <c r="H190" s="44">
        <v>4.2766000000000002</v>
      </c>
      <c r="I190" s="46">
        <v>7015.05</v>
      </c>
      <c r="J190" s="46">
        <v>30000.562830000003</v>
      </c>
      <c r="K190" s="44">
        <v>701</v>
      </c>
      <c r="L190" s="44" t="s">
        <v>646</v>
      </c>
    </row>
    <row r="191" spans="2:12" ht="18.5" x14ac:dyDescent="0.45">
      <c r="B191" s="44" t="s">
        <v>645</v>
      </c>
      <c r="C191" s="44">
        <v>202000710</v>
      </c>
      <c r="D191" s="44">
        <v>10110</v>
      </c>
      <c r="E191" s="45">
        <v>43861</v>
      </c>
      <c r="F191" s="45">
        <v>43951</v>
      </c>
      <c r="G191" s="44" t="s">
        <v>643</v>
      </c>
      <c r="H191" s="44">
        <v>4.2812999999999999</v>
      </c>
      <c r="I191" s="46">
        <v>3811.8</v>
      </c>
      <c r="J191" s="46">
        <v>16319.459339999999</v>
      </c>
      <c r="K191" s="44">
        <v>701</v>
      </c>
      <c r="L191" s="44" t="s">
        <v>646</v>
      </c>
    </row>
    <row r="192" spans="2:12" ht="18.5" x14ac:dyDescent="0.45">
      <c r="B192" s="44" t="s">
        <v>645</v>
      </c>
      <c r="C192" s="44">
        <v>202000711</v>
      </c>
      <c r="D192" s="44">
        <v>10110</v>
      </c>
      <c r="E192" s="45">
        <v>43861</v>
      </c>
      <c r="F192" s="45">
        <v>43951</v>
      </c>
      <c r="G192" s="44" t="s">
        <v>643</v>
      </c>
      <c r="H192" s="44">
        <v>4.2812999999999999</v>
      </c>
      <c r="I192" s="46">
        <v>753.9</v>
      </c>
      <c r="J192" s="46">
        <v>3227.6720699999996</v>
      </c>
      <c r="K192" s="44">
        <v>701</v>
      </c>
      <c r="L192" s="44" t="s">
        <v>646</v>
      </c>
    </row>
    <row r="193" spans="2:12" ht="18.5" x14ac:dyDescent="0.45">
      <c r="B193" s="44" t="s">
        <v>645</v>
      </c>
      <c r="C193" s="44">
        <v>202000693</v>
      </c>
      <c r="D193" s="44">
        <v>10110</v>
      </c>
      <c r="E193" s="45">
        <v>43861</v>
      </c>
      <c r="F193" s="45">
        <v>43951</v>
      </c>
      <c r="G193" s="44" t="s">
        <v>643</v>
      </c>
      <c r="H193" s="44">
        <v>4.2812999999999999</v>
      </c>
      <c r="I193" s="46">
        <v>623</v>
      </c>
      <c r="J193" s="46">
        <v>2667.2498999999998</v>
      </c>
      <c r="K193" s="44">
        <v>701</v>
      </c>
      <c r="L193" s="44" t="s">
        <v>646</v>
      </c>
    </row>
    <row r="194" spans="2:12" ht="18.5" x14ac:dyDescent="0.45">
      <c r="B194" s="44" t="s">
        <v>645</v>
      </c>
      <c r="C194" s="44">
        <v>202000692</v>
      </c>
      <c r="D194" s="44">
        <v>10110</v>
      </c>
      <c r="E194" s="45">
        <v>43861</v>
      </c>
      <c r="F194" s="45">
        <v>43951</v>
      </c>
      <c r="G194" s="44" t="s">
        <v>643</v>
      </c>
      <c r="H194" s="44">
        <v>4.2812999999999999</v>
      </c>
      <c r="I194" s="46">
        <v>1845.6</v>
      </c>
      <c r="J194" s="46">
        <v>7901.5672799999993</v>
      </c>
      <c r="K194" s="44">
        <v>701</v>
      </c>
      <c r="L194" s="44" t="s">
        <v>646</v>
      </c>
    </row>
    <row r="195" spans="2:12" ht="18.5" x14ac:dyDescent="0.45">
      <c r="B195" s="44" t="s">
        <v>645</v>
      </c>
      <c r="C195" s="44">
        <v>202000690</v>
      </c>
      <c r="D195" s="44">
        <v>10902</v>
      </c>
      <c r="E195" s="45">
        <v>43861</v>
      </c>
      <c r="F195" s="45">
        <v>43936</v>
      </c>
      <c r="G195" s="44" t="s">
        <v>650</v>
      </c>
      <c r="H195" s="44">
        <v>3.8856000000000002</v>
      </c>
      <c r="I195" s="46">
        <v>2228.4</v>
      </c>
      <c r="J195" s="46">
        <v>8658.6710400000011</v>
      </c>
      <c r="K195" s="44">
        <v>701</v>
      </c>
      <c r="L195" s="44" t="s">
        <v>646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A3BB-FDA5-440B-831E-C3EE3E7C0698}">
  <sheetPr>
    <tabColor theme="5"/>
  </sheetPr>
  <dimension ref="B2:H48"/>
  <sheetViews>
    <sheetView showGridLines="0" zoomScale="93" workbookViewId="0">
      <selection activeCell="H12" sqref="H12"/>
    </sheetView>
  </sheetViews>
  <sheetFormatPr defaultColWidth="11.1640625" defaultRowHeight="15.5" x14ac:dyDescent="0.35"/>
  <cols>
    <col min="2" max="3" width="14.1640625" customWidth="1"/>
    <col min="4" max="4" width="15.5" bestFit="1" customWidth="1"/>
    <col min="5" max="5" width="14.1640625" customWidth="1"/>
    <col min="6" max="6" width="18" bestFit="1" customWidth="1"/>
    <col min="7" max="8" width="17.33203125" bestFit="1" customWidth="1"/>
    <col min="10" max="10" width="16" bestFit="1" customWidth="1"/>
  </cols>
  <sheetData>
    <row r="2" spans="2:8" x14ac:dyDescent="0.35">
      <c r="B2" s="13" t="s">
        <v>661</v>
      </c>
      <c r="C2" s="14"/>
      <c r="D2" s="14"/>
      <c r="E2" s="14"/>
      <c r="F2" s="14"/>
      <c r="G2" s="14"/>
      <c r="H2" s="15"/>
    </row>
    <row r="3" spans="2:8" x14ac:dyDescent="0.35">
      <c r="B3" s="16" t="s">
        <v>662</v>
      </c>
      <c r="H3" s="17"/>
    </row>
    <row r="4" spans="2:8" x14ac:dyDescent="0.35">
      <c r="B4" s="34" t="s">
        <v>663</v>
      </c>
      <c r="H4" s="17"/>
    </row>
    <row r="5" spans="2:8" x14ac:dyDescent="0.35">
      <c r="B5" s="22" t="s">
        <v>1206</v>
      </c>
      <c r="H5" s="17"/>
    </row>
    <row r="6" spans="2:8" x14ac:dyDescent="0.35">
      <c r="B6" s="22" t="s">
        <v>664</v>
      </c>
      <c r="H6" s="17"/>
    </row>
    <row r="7" spans="2:8" x14ac:dyDescent="0.35">
      <c r="B7" s="18"/>
      <c r="C7" s="19"/>
      <c r="D7" s="19"/>
      <c r="E7" s="19"/>
      <c r="F7" s="19"/>
      <c r="G7" s="19"/>
      <c r="H7" s="20"/>
    </row>
    <row r="11" spans="2:8" ht="27" customHeight="1" x14ac:dyDescent="0.45">
      <c r="B11" s="43" t="s">
        <v>24</v>
      </c>
      <c r="C11" s="43" t="s">
        <v>25</v>
      </c>
      <c r="D11" s="43" t="s">
        <v>655</v>
      </c>
      <c r="E11" s="43" t="s">
        <v>27</v>
      </c>
      <c r="F11" s="43" t="s">
        <v>598</v>
      </c>
      <c r="G11" s="43" t="s">
        <v>656</v>
      </c>
      <c r="H11" s="43" t="s">
        <v>439</v>
      </c>
    </row>
    <row r="12" spans="2:8" x14ac:dyDescent="0.35">
      <c r="B12" s="5">
        <v>44078</v>
      </c>
      <c r="C12" s="47" t="s">
        <v>31</v>
      </c>
      <c r="D12" s="47">
        <v>3.5</v>
      </c>
      <c r="E12" s="6">
        <v>10</v>
      </c>
      <c r="F12" s="47">
        <f>D12*E12</f>
        <v>35</v>
      </c>
      <c r="G12" s="47" t="s">
        <v>657</v>
      </c>
      <c r="H12" s="48" t="str">
        <f>IF(E12&gt;=10,"2 palety","1 paleta")</f>
        <v>2 palety</v>
      </c>
    </row>
    <row r="13" spans="2:8" x14ac:dyDescent="0.35">
      <c r="B13" s="5">
        <v>44085</v>
      </c>
      <c r="C13" s="47" t="s">
        <v>31</v>
      </c>
      <c r="D13" s="47">
        <v>3.5</v>
      </c>
      <c r="E13" s="6">
        <v>1</v>
      </c>
      <c r="F13" s="47">
        <f t="shared" ref="F13:F48" si="0">D13*E13</f>
        <v>3.5</v>
      </c>
      <c r="G13" s="47" t="s">
        <v>658</v>
      </c>
      <c r="H13" s="48" t="str">
        <f t="shared" ref="H13:H48" si="1">IF(E13&gt;=10,"2 palety","1 paleta")</f>
        <v>1 paleta</v>
      </c>
    </row>
    <row r="14" spans="2:8" x14ac:dyDescent="0.35">
      <c r="B14" s="5">
        <v>44092</v>
      </c>
      <c r="C14" s="47" t="s">
        <v>31</v>
      </c>
      <c r="D14" s="47">
        <v>3.5</v>
      </c>
      <c r="E14" s="6">
        <v>42</v>
      </c>
      <c r="F14" s="47">
        <f t="shared" si="0"/>
        <v>147</v>
      </c>
      <c r="G14" s="47" t="s">
        <v>659</v>
      </c>
      <c r="H14" s="48" t="str">
        <f t="shared" si="1"/>
        <v>2 palety</v>
      </c>
    </row>
    <row r="15" spans="2:8" x14ac:dyDescent="0.35">
      <c r="B15" s="5">
        <v>44101</v>
      </c>
      <c r="C15" s="47" t="s">
        <v>31</v>
      </c>
      <c r="D15" s="47">
        <v>3.5</v>
      </c>
      <c r="E15" s="6">
        <v>1</v>
      </c>
      <c r="F15" s="47">
        <f t="shared" si="0"/>
        <v>3.5</v>
      </c>
      <c r="G15" s="47" t="s">
        <v>660</v>
      </c>
      <c r="H15" s="48" t="str">
        <f t="shared" si="1"/>
        <v>1 paleta</v>
      </c>
    </row>
    <row r="16" spans="2:8" x14ac:dyDescent="0.35">
      <c r="B16" s="5">
        <v>44108</v>
      </c>
      <c r="C16" s="47" t="s">
        <v>31</v>
      </c>
      <c r="D16" s="47">
        <v>3.5</v>
      </c>
      <c r="E16" s="6">
        <v>42</v>
      </c>
      <c r="F16" s="47">
        <f t="shared" si="0"/>
        <v>147</v>
      </c>
      <c r="G16" s="47" t="s">
        <v>657</v>
      </c>
      <c r="H16" s="48" t="str">
        <f t="shared" si="1"/>
        <v>2 palety</v>
      </c>
    </row>
    <row r="17" spans="2:8" x14ac:dyDescent="0.35">
      <c r="B17" s="5">
        <v>44079</v>
      </c>
      <c r="C17" s="47" t="s">
        <v>32</v>
      </c>
      <c r="D17" s="47">
        <v>5</v>
      </c>
      <c r="E17" s="6">
        <v>8</v>
      </c>
      <c r="F17" s="47">
        <f t="shared" si="0"/>
        <v>40</v>
      </c>
      <c r="G17" s="47" t="s">
        <v>658</v>
      </c>
      <c r="H17" s="48" t="str">
        <f t="shared" si="1"/>
        <v>1 paleta</v>
      </c>
    </row>
    <row r="18" spans="2:8" x14ac:dyDescent="0.35">
      <c r="B18" s="5">
        <v>44086</v>
      </c>
      <c r="C18" s="47" t="s">
        <v>32</v>
      </c>
      <c r="D18" s="47">
        <v>5</v>
      </c>
      <c r="E18" s="6">
        <v>12</v>
      </c>
      <c r="F18" s="47">
        <f t="shared" si="0"/>
        <v>60</v>
      </c>
      <c r="G18" s="47" t="s">
        <v>659</v>
      </c>
      <c r="H18" s="48" t="str">
        <f t="shared" si="1"/>
        <v>2 palety</v>
      </c>
    </row>
    <row r="19" spans="2:8" x14ac:dyDescent="0.35">
      <c r="B19" s="5">
        <v>44093</v>
      </c>
      <c r="C19" s="47" t="s">
        <v>32</v>
      </c>
      <c r="D19" s="47">
        <v>5</v>
      </c>
      <c r="E19" s="6">
        <v>15</v>
      </c>
      <c r="F19" s="47">
        <f t="shared" si="0"/>
        <v>75</v>
      </c>
      <c r="G19" s="47" t="s">
        <v>660</v>
      </c>
      <c r="H19" s="48" t="str">
        <f t="shared" si="1"/>
        <v>2 palety</v>
      </c>
    </row>
    <row r="20" spans="2:8" x14ac:dyDescent="0.35">
      <c r="B20" s="5">
        <v>44102</v>
      </c>
      <c r="C20" s="47" t="s">
        <v>32</v>
      </c>
      <c r="D20" s="47">
        <v>5</v>
      </c>
      <c r="E20" s="6">
        <v>12</v>
      </c>
      <c r="F20" s="47">
        <f t="shared" si="0"/>
        <v>60</v>
      </c>
      <c r="G20" s="47" t="s">
        <v>657</v>
      </c>
      <c r="H20" s="48" t="str">
        <f t="shared" si="1"/>
        <v>2 palety</v>
      </c>
    </row>
    <row r="21" spans="2:8" x14ac:dyDescent="0.35">
      <c r="B21" s="5">
        <v>44109</v>
      </c>
      <c r="C21" s="47" t="s">
        <v>32</v>
      </c>
      <c r="D21" s="47">
        <v>5</v>
      </c>
      <c r="E21" s="6">
        <v>15</v>
      </c>
      <c r="F21" s="47">
        <f t="shared" si="0"/>
        <v>75</v>
      </c>
      <c r="G21" s="47" t="s">
        <v>658</v>
      </c>
      <c r="H21" s="48" t="str">
        <f t="shared" si="1"/>
        <v>2 palety</v>
      </c>
    </row>
    <row r="22" spans="2:8" x14ac:dyDescent="0.35">
      <c r="B22" s="5">
        <v>44081</v>
      </c>
      <c r="C22" s="47" t="s">
        <v>34</v>
      </c>
      <c r="D22" s="47">
        <v>10</v>
      </c>
      <c r="E22" s="6">
        <v>3</v>
      </c>
      <c r="F22" s="47">
        <f t="shared" si="0"/>
        <v>30</v>
      </c>
      <c r="G22" s="47" t="s">
        <v>659</v>
      </c>
      <c r="H22" s="48" t="str">
        <f t="shared" si="1"/>
        <v>1 paleta</v>
      </c>
    </row>
    <row r="23" spans="2:8" x14ac:dyDescent="0.35">
      <c r="B23" s="5">
        <v>44088</v>
      </c>
      <c r="C23" s="47" t="s">
        <v>34</v>
      </c>
      <c r="D23" s="47">
        <v>10</v>
      </c>
      <c r="E23" s="6">
        <v>2</v>
      </c>
      <c r="F23" s="47">
        <f t="shared" si="0"/>
        <v>20</v>
      </c>
      <c r="G23" s="47" t="s">
        <v>660</v>
      </c>
      <c r="H23" s="48" t="str">
        <f t="shared" si="1"/>
        <v>1 paleta</v>
      </c>
    </row>
    <row r="24" spans="2:8" x14ac:dyDescent="0.35">
      <c r="B24" s="5">
        <v>44095</v>
      </c>
      <c r="C24" s="47" t="s">
        <v>34</v>
      </c>
      <c r="D24" s="47">
        <v>10</v>
      </c>
      <c r="E24" s="6">
        <v>6</v>
      </c>
      <c r="F24" s="47">
        <f t="shared" si="0"/>
        <v>60</v>
      </c>
      <c r="G24" s="47" t="s">
        <v>657</v>
      </c>
      <c r="H24" s="48" t="str">
        <f t="shared" si="1"/>
        <v>1 paleta</v>
      </c>
    </row>
    <row r="25" spans="2:8" x14ac:dyDescent="0.35">
      <c r="B25" s="5">
        <v>44097</v>
      </c>
      <c r="C25" s="47" t="s">
        <v>34</v>
      </c>
      <c r="D25" s="47">
        <v>10</v>
      </c>
      <c r="E25" s="6">
        <v>3</v>
      </c>
      <c r="F25" s="47">
        <f t="shared" si="0"/>
        <v>30</v>
      </c>
      <c r="G25" s="47" t="s">
        <v>658</v>
      </c>
      <c r="H25" s="48" t="str">
        <f t="shared" si="1"/>
        <v>1 paleta</v>
      </c>
    </row>
    <row r="26" spans="2:8" x14ac:dyDescent="0.35">
      <c r="B26" s="5">
        <v>44104</v>
      </c>
      <c r="C26" s="47" t="s">
        <v>34</v>
      </c>
      <c r="D26" s="47">
        <v>10</v>
      </c>
      <c r="E26" s="6">
        <v>2</v>
      </c>
      <c r="F26" s="47">
        <f t="shared" si="0"/>
        <v>20</v>
      </c>
      <c r="G26" s="47" t="s">
        <v>659</v>
      </c>
      <c r="H26" s="48" t="str">
        <f t="shared" si="1"/>
        <v>1 paleta</v>
      </c>
    </row>
    <row r="27" spans="2:8" x14ac:dyDescent="0.35">
      <c r="B27" s="5">
        <v>44111</v>
      </c>
      <c r="C27" s="47" t="s">
        <v>34</v>
      </c>
      <c r="D27" s="47">
        <v>10</v>
      </c>
      <c r="E27" s="6">
        <v>6</v>
      </c>
      <c r="F27" s="47">
        <f t="shared" si="0"/>
        <v>60</v>
      </c>
      <c r="G27" s="47" t="s">
        <v>660</v>
      </c>
      <c r="H27" s="48" t="str">
        <f t="shared" si="1"/>
        <v>1 paleta</v>
      </c>
    </row>
    <row r="28" spans="2:8" x14ac:dyDescent="0.35">
      <c r="B28" s="5">
        <v>44075</v>
      </c>
      <c r="C28" s="47" t="s">
        <v>28</v>
      </c>
      <c r="D28" s="47">
        <v>0.8</v>
      </c>
      <c r="E28" s="6">
        <v>20</v>
      </c>
      <c r="F28" s="47">
        <f t="shared" si="0"/>
        <v>16</v>
      </c>
      <c r="G28" s="47" t="s">
        <v>657</v>
      </c>
      <c r="H28" s="48" t="str">
        <f t="shared" si="1"/>
        <v>2 palety</v>
      </c>
    </row>
    <row r="29" spans="2:8" x14ac:dyDescent="0.35">
      <c r="B29" s="5">
        <v>44082</v>
      </c>
      <c r="C29" s="47" t="s">
        <v>28</v>
      </c>
      <c r="D29" s="47">
        <v>0.8</v>
      </c>
      <c r="E29" s="6">
        <v>12</v>
      </c>
      <c r="F29" s="47">
        <f t="shared" si="0"/>
        <v>9.6000000000000014</v>
      </c>
      <c r="G29" s="47" t="s">
        <v>658</v>
      </c>
      <c r="H29" s="48" t="str">
        <f t="shared" si="1"/>
        <v>2 palety</v>
      </c>
    </row>
    <row r="30" spans="2:8" x14ac:dyDescent="0.35">
      <c r="B30" s="5">
        <v>44089</v>
      </c>
      <c r="C30" s="47" t="s">
        <v>28</v>
      </c>
      <c r="D30" s="47">
        <v>0.8</v>
      </c>
      <c r="E30" s="6">
        <v>6</v>
      </c>
      <c r="F30" s="47">
        <f t="shared" si="0"/>
        <v>4.8000000000000007</v>
      </c>
      <c r="G30" s="47" t="s">
        <v>659</v>
      </c>
      <c r="H30" s="48" t="str">
        <f t="shared" si="1"/>
        <v>1 paleta</v>
      </c>
    </row>
    <row r="31" spans="2:8" x14ac:dyDescent="0.35">
      <c r="B31" s="5">
        <v>44098</v>
      </c>
      <c r="C31" s="47" t="s">
        <v>28</v>
      </c>
      <c r="D31" s="47">
        <v>0.8</v>
      </c>
      <c r="E31" s="6">
        <v>12</v>
      </c>
      <c r="F31" s="47">
        <f t="shared" si="0"/>
        <v>9.6000000000000014</v>
      </c>
      <c r="G31" s="47" t="s">
        <v>660</v>
      </c>
      <c r="H31" s="48" t="str">
        <f t="shared" si="1"/>
        <v>2 palety</v>
      </c>
    </row>
    <row r="32" spans="2:8" x14ac:dyDescent="0.35">
      <c r="B32" s="5">
        <v>44105</v>
      </c>
      <c r="C32" s="47" t="s">
        <v>28</v>
      </c>
      <c r="D32" s="47">
        <v>0.8</v>
      </c>
      <c r="E32" s="6">
        <v>6</v>
      </c>
      <c r="F32" s="47">
        <f t="shared" si="0"/>
        <v>4.8000000000000007</v>
      </c>
      <c r="G32" s="47" t="s">
        <v>657</v>
      </c>
      <c r="H32" s="48" t="str">
        <f t="shared" si="1"/>
        <v>1 paleta</v>
      </c>
    </row>
    <row r="33" spans="2:8" x14ac:dyDescent="0.35">
      <c r="B33" s="5">
        <v>44077</v>
      </c>
      <c r="C33" s="47" t="s">
        <v>30</v>
      </c>
      <c r="D33" s="47">
        <v>5.6</v>
      </c>
      <c r="E33" s="6">
        <v>6</v>
      </c>
      <c r="F33" s="47">
        <f t="shared" si="0"/>
        <v>33.599999999999994</v>
      </c>
      <c r="G33" s="47" t="s">
        <v>658</v>
      </c>
      <c r="H33" s="48" t="str">
        <f t="shared" si="1"/>
        <v>1 paleta</v>
      </c>
    </row>
    <row r="34" spans="2:8" x14ac:dyDescent="0.35">
      <c r="B34" s="5">
        <v>44084</v>
      </c>
      <c r="C34" s="47" t="s">
        <v>30</v>
      </c>
      <c r="D34" s="47">
        <v>5.6</v>
      </c>
      <c r="E34" s="6">
        <v>26</v>
      </c>
      <c r="F34" s="47">
        <f t="shared" si="0"/>
        <v>145.6</v>
      </c>
      <c r="G34" s="47" t="s">
        <v>659</v>
      </c>
      <c r="H34" s="48" t="str">
        <f t="shared" si="1"/>
        <v>2 palety</v>
      </c>
    </row>
    <row r="35" spans="2:8" x14ac:dyDescent="0.35">
      <c r="B35" s="5">
        <v>44091</v>
      </c>
      <c r="C35" s="47" t="s">
        <v>30</v>
      </c>
      <c r="D35" s="47">
        <v>5.6</v>
      </c>
      <c r="E35" s="6">
        <v>18</v>
      </c>
      <c r="F35" s="47">
        <f t="shared" si="0"/>
        <v>100.8</v>
      </c>
      <c r="G35" s="47" t="s">
        <v>660</v>
      </c>
      <c r="H35" s="48" t="str">
        <f t="shared" si="1"/>
        <v>2 palety</v>
      </c>
    </row>
    <row r="36" spans="2:8" x14ac:dyDescent="0.35">
      <c r="B36" s="5">
        <v>44100</v>
      </c>
      <c r="C36" s="47" t="s">
        <v>30</v>
      </c>
      <c r="D36" s="47">
        <v>5.6</v>
      </c>
      <c r="E36" s="6">
        <v>26</v>
      </c>
      <c r="F36" s="47">
        <f t="shared" si="0"/>
        <v>145.6</v>
      </c>
      <c r="G36" s="47" t="s">
        <v>657</v>
      </c>
      <c r="H36" s="48" t="str">
        <f t="shared" si="1"/>
        <v>2 palety</v>
      </c>
    </row>
    <row r="37" spans="2:8" x14ac:dyDescent="0.35">
      <c r="B37" s="5">
        <v>44107</v>
      </c>
      <c r="C37" s="47" t="s">
        <v>30</v>
      </c>
      <c r="D37" s="47">
        <v>5.6</v>
      </c>
      <c r="E37" s="6">
        <v>18</v>
      </c>
      <c r="F37" s="47">
        <f t="shared" si="0"/>
        <v>100.8</v>
      </c>
      <c r="G37" s="47" t="s">
        <v>658</v>
      </c>
      <c r="H37" s="48" t="str">
        <f t="shared" si="1"/>
        <v>2 palety</v>
      </c>
    </row>
    <row r="38" spans="2:8" x14ac:dyDescent="0.35">
      <c r="B38" s="5">
        <v>44080</v>
      </c>
      <c r="C38" s="47" t="s">
        <v>33</v>
      </c>
      <c r="D38" s="47">
        <v>0.75</v>
      </c>
      <c r="E38" s="6">
        <v>25</v>
      </c>
      <c r="F38" s="47">
        <f t="shared" si="0"/>
        <v>18.75</v>
      </c>
      <c r="G38" s="47" t="s">
        <v>659</v>
      </c>
      <c r="H38" s="48" t="str">
        <f t="shared" si="1"/>
        <v>2 palety</v>
      </c>
    </row>
    <row r="39" spans="2:8" x14ac:dyDescent="0.35">
      <c r="B39" s="5">
        <v>44087</v>
      </c>
      <c r="C39" s="47" t="s">
        <v>33</v>
      </c>
      <c r="D39" s="47">
        <v>0.75</v>
      </c>
      <c r="E39" s="6">
        <v>3</v>
      </c>
      <c r="F39" s="47">
        <f t="shared" si="0"/>
        <v>2.25</v>
      </c>
      <c r="G39" s="47" t="s">
        <v>660</v>
      </c>
      <c r="H39" s="48" t="str">
        <f t="shared" si="1"/>
        <v>1 paleta</v>
      </c>
    </row>
    <row r="40" spans="2:8" x14ac:dyDescent="0.35">
      <c r="B40" s="5">
        <v>44094</v>
      </c>
      <c r="C40" s="47" t="s">
        <v>33</v>
      </c>
      <c r="D40" s="47">
        <v>0.75</v>
      </c>
      <c r="E40" s="6"/>
      <c r="F40" s="47">
        <f t="shared" si="0"/>
        <v>0</v>
      </c>
      <c r="G40" s="47" t="s">
        <v>657</v>
      </c>
      <c r="H40" s="48" t="str">
        <f t="shared" si="1"/>
        <v>1 paleta</v>
      </c>
    </row>
    <row r="41" spans="2:8" x14ac:dyDescent="0.35">
      <c r="B41" s="5">
        <v>44096</v>
      </c>
      <c r="C41" s="47" t="s">
        <v>33</v>
      </c>
      <c r="D41" s="47">
        <v>0.75</v>
      </c>
      <c r="E41" s="6">
        <v>25</v>
      </c>
      <c r="F41" s="47">
        <f t="shared" si="0"/>
        <v>18.75</v>
      </c>
      <c r="G41" s="47" t="s">
        <v>658</v>
      </c>
      <c r="H41" s="48" t="str">
        <f t="shared" si="1"/>
        <v>2 palety</v>
      </c>
    </row>
    <row r="42" spans="2:8" x14ac:dyDescent="0.35">
      <c r="B42" s="5">
        <v>44103</v>
      </c>
      <c r="C42" s="47" t="s">
        <v>33</v>
      </c>
      <c r="D42" s="47">
        <v>0.75</v>
      </c>
      <c r="E42" s="6">
        <v>3</v>
      </c>
      <c r="F42" s="47">
        <f t="shared" si="0"/>
        <v>2.25</v>
      </c>
      <c r="G42" s="47" t="s">
        <v>659</v>
      </c>
      <c r="H42" s="48" t="str">
        <f t="shared" si="1"/>
        <v>1 paleta</v>
      </c>
    </row>
    <row r="43" spans="2:8" x14ac:dyDescent="0.35">
      <c r="B43" s="5">
        <v>44110</v>
      </c>
      <c r="C43" s="47" t="s">
        <v>33</v>
      </c>
      <c r="D43" s="47">
        <v>0.75</v>
      </c>
      <c r="E43" s="6"/>
      <c r="F43" s="47">
        <f t="shared" si="0"/>
        <v>0</v>
      </c>
      <c r="G43" s="47" t="s">
        <v>660</v>
      </c>
      <c r="H43" s="48" t="str">
        <f t="shared" si="1"/>
        <v>1 paleta</v>
      </c>
    </row>
    <row r="44" spans="2:8" x14ac:dyDescent="0.35">
      <c r="B44" s="5">
        <v>44076</v>
      </c>
      <c r="C44" s="47" t="s">
        <v>29</v>
      </c>
      <c r="D44" s="47">
        <v>1.2</v>
      </c>
      <c r="E44" s="6">
        <v>15</v>
      </c>
      <c r="F44" s="47">
        <f t="shared" si="0"/>
        <v>18</v>
      </c>
      <c r="G44" s="47" t="s">
        <v>657</v>
      </c>
      <c r="H44" s="48" t="str">
        <f t="shared" si="1"/>
        <v>2 palety</v>
      </c>
    </row>
    <row r="45" spans="2:8" x14ac:dyDescent="0.35">
      <c r="B45" s="5">
        <v>44083</v>
      </c>
      <c r="C45" s="47" t="s">
        <v>29</v>
      </c>
      <c r="D45" s="47">
        <v>1.2</v>
      </c>
      <c r="E45" s="6">
        <v>5</v>
      </c>
      <c r="F45" s="47">
        <f t="shared" si="0"/>
        <v>6</v>
      </c>
      <c r="G45" s="47" t="s">
        <v>658</v>
      </c>
      <c r="H45" s="48" t="str">
        <f t="shared" si="1"/>
        <v>1 paleta</v>
      </c>
    </row>
    <row r="46" spans="2:8" x14ac:dyDescent="0.35">
      <c r="B46" s="5">
        <v>44090</v>
      </c>
      <c r="C46" s="47" t="s">
        <v>29</v>
      </c>
      <c r="D46" s="47">
        <v>1.2</v>
      </c>
      <c r="E46" s="6">
        <v>45</v>
      </c>
      <c r="F46" s="47">
        <f t="shared" si="0"/>
        <v>54</v>
      </c>
      <c r="G46" s="47" t="s">
        <v>659</v>
      </c>
      <c r="H46" s="48" t="str">
        <f t="shared" si="1"/>
        <v>2 palety</v>
      </c>
    </row>
    <row r="47" spans="2:8" x14ac:dyDescent="0.35">
      <c r="B47" s="5">
        <v>44099</v>
      </c>
      <c r="C47" s="47" t="s">
        <v>29</v>
      </c>
      <c r="D47" s="47">
        <v>1.2</v>
      </c>
      <c r="E47" s="6">
        <v>5</v>
      </c>
      <c r="F47" s="47">
        <f t="shared" si="0"/>
        <v>6</v>
      </c>
      <c r="G47" s="47" t="s">
        <v>660</v>
      </c>
      <c r="H47" s="48" t="str">
        <f t="shared" si="1"/>
        <v>1 paleta</v>
      </c>
    </row>
    <row r="48" spans="2:8" x14ac:dyDescent="0.35">
      <c r="B48" s="5">
        <v>44106</v>
      </c>
      <c r="C48" s="47" t="s">
        <v>29</v>
      </c>
      <c r="D48" s="47">
        <v>1.2</v>
      </c>
      <c r="E48" s="6">
        <v>45</v>
      </c>
      <c r="F48" s="47">
        <f t="shared" si="0"/>
        <v>54</v>
      </c>
      <c r="G48" s="47" t="s">
        <v>657</v>
      </c>
      <c r="H48" s="48" t="str">
        <f t="shared" si="1"/>
        <v>2 palety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AF0D-7BA0-46ED-B4F9-06DFA5D27B61}">
  <sheetPr>
    <tabColor theme="5"/>
  </sheetPr>
  <dimension ref="B2:J600"/>
  <sheetViews>
    <sheetView showGridLines="0" zoomScale="94" workbookViewId="0">
      <selection activeCell="I47" sqref="I47"/>
    </sheetView>
  </sheetViews>
  <sheetFormatPr defaultColWidth="11.1640625" defaultRowHeight="15.5" x14ac:dyDescent="0.35"/>
  <cols>
    <col min="2" max="4" width="16.6640625" customWidth="1"/>
    <col min="5" max="5" width="15.33203125" bestFit="1" customWidth="1"/>
    <col min="6" max="6" width="15.5" bestFit="1" customWidth="1"/>
    <col min="7" max="7" width="20.1640625" bestFit="1" customWidth="1"/>
    <col min="8" max="8" width="18" bestFit="1" customWidth="1"/>
    <col min="9" max="10" width="17.33203125" bestFit="1" customWidth="1"/>
    <col min="12" max="12" width="16" bestFit="1" customWidth="1"/>
  </cols>
  <sheetData>
    <row r="2" spans="2:10" x14ac:dyDescent="0.35">
      <c r="B2" s="13" t="s">
        <v>671</v>
      </c>
      <c r="C2" s="49"/>
      <c r="D2" s="49"/>
      <c r="E2" s="14"/>
      <c r="F2" s="14"/>
      <c r="G2" s="14"/>
      <c r="H2" s="14"/>
      <c r="I2" s="14"/>
      <c r="J2" s="15"/>
    </row>
    <row r="3" spans="2:10" x14ac:dyDescent="0.35">
      <c r="B3" s="16" t="s">
        <v>913</v>
      </c>
      <c r="J3" s="17"/>
    </row>
    <row r="4" spans="2:10" x14ac:dyDescent="0.35">
      <c r="B4" s="34" t="s">
        <v>914</v>
      </c>
      <c r="C4" s="50"/>
      <c r="D4" s="50"/>
      <c r="J4" s="17"/>
    </row>
    <row r="5" spans="2:10" x14ac:dyDescent="0.35">
      <c r="B5" s="22"/>
      <c r="C5" s="51"/>
      <c r="D5" s="51"/>
      <c r="J5" s="17"/>
    </row>
    <row r="6" spans="2:10" x14ac:dyDescent="0.35">
      <c r="B6" s="22"/>
      <c r="C6" s="51"/>
      <c r="D6" s="51"/>
      <c r="J6" s="17"/>
    </row>
    <row r="7" spans="2:10" x14ac:dyDescent="0.35">
      <c r="B7" s="18"/>
      <c r="C7" s="19"/>
      <c r="D7" s="19"/>
      <c r="E7" s="19"/>
      <c r="F7" s="19"/>
      <c r="G7" s="19"/>
      <c r="H7" s="19"/>
      <c r="I7" s="19"/>
      <c r="J7" s="20"/>
    </row>
    <row r="11" spans="2:10" ht="27" customHeight="1" x14ac:dyDescent="0.45">
      <c r="B11" s="43" t="s">
        <v>672</v>
      </c>
      <c r="C11" s="43" t="s">
        <v>673</v>
      </c>
      <c r="D11" s="43" t="s">
        <v>674</v>
      </c>
      <c r="E11" s="43" t="s">
        <v>675</v>
      </c>
      <c r="F11" s="43" t="s">
        <v>676</v>
      </c>
      <c r="G11" s="43" t="s">
        <v>677</v>
      </c>
      <c r="H11" s="43" t="s">
        <v>678</v>
      </c>
      <c r="I11" s="43" t="s">
        <v>912</v>
      </c>
    </row>
    <row r="12" spans="2:10" x14ac:dyDescent="0.35">
      <c r="B12" s="6" t="s">
        <v>679</v>
      </c>
      <c r="C12" s="52">
        <v>23</v>
      </c>
      <c r="D12" s="6">
        <v>4.2203999999999997</v>
      </c>
      <c r="E12" s="6">
        <v>-960</v>
      </c>
      <c r="F12" s="6">
        <v>-1142.4000000000001</v>
      </c>
      <c r="G12" s="6" t="s">
        <v>680</v>
      </c>
      <c r="H12" s="52" t="s">
        <v>681</v>
      </c>
      <c r="I12" s="48" t="str">
        <f>_xlfn.XLOOKUP(B12,'13.1'!B:B,'13.1'!A:A,0)</f>
        <v>INDIE</v>
      </c>
    </row>
    <row r="13" spans="2:10" x14ac:dyDescent="0.35">
      <c r="B13" s="6" t="s">
        <v>679</v>
      </c>
      <c r="C13" s="52">
        <v>23</v>
      </c>
      <c r="D13" s="6">
        <v>4.2203999999999997</v>
      </c>
      <c r="E13" s="6">
        <v>960</v>
      </c>
      <c r="F13" s="6">
        <v>1142.4000000000001</v>
      </c>
      <c r="G13" s="6" t="s">
        <v>680</v>
      </c>
      <c r="H13" s="52" t="s">
        <v>681</v>
      </c>
      <c r="I13" s="48" t="str">
        <f>_xlfn.XLOOKUP(B13,'13.1'!B:B,'13.1'!A:A,0)</f>
        <v>INDIE</v>
      </c>
    </row>
    <row r="14" spans="2:10" x14ac:dyDescent="0.35">
      <c r="B14" s="6" t="s">
        <v>679</v>
      </c>
      <c r="C14" s="52">
        <v>23</v>
      </c>
      <c r="D14" s="6">
        <v>4.2203999999999997</v>
      </c>
      <c r="E14" s="6">
        <v>127.17</v>
      </c>
      <c r="F14" s="6">
        <v>127.17</v>
      </c>
      <c r="G14" s="6" t="s">
        <v>682</v>
      </c>
      <c r="H14" s="52" t="s">
        <v>921</v>
      </c>
      <c r="I14" s="48" t="str">
        <f>_xlfn.XLOOKUP(B14,'13.1'!B:B,'13.1'!A:A,0)</f>
        <v>INDIE</v>
      </c>
    </row>
    <row r="15" spans="2:10" x14ac:dyDescent="0.35">
      <c r="B15" s="6" t="s">
        <v>679</v>
      </c>
      <c r="C15" s="52">
        <v>23</v>
      </c>
      <c r="D15" s="6">
        <v>4.2203999999999997</v>
      </c>
      <c r="E15" s="6">
        <v>-127.17</v>
      </c>
      <c r="F15" s="6">
        <v>-127.17</v>
      </c>
      <c r="G15" s="6" t="s">
        <v>682</v>
      </c>
      <c r="H15" s="52" t="s">
        <v>921</v>
      </c>
      <c r="I15" s="48" t="str">
        <f>_xlfn.XLOOKUP(B15,'13.1'!B:B,'13.1'!A:A,0)</f>
        <v>INDIE</v>
      </c>
    </row>
    <row r="16" spans="2:10" x14ac:dyDescent="0.35">
      <c r="B16" s="6" t="s">
        <v>679</v>
      </c>
      <c r="C16" s="52">
        <v>23</v>
      </c>
      <c r="D16" s="6">
        <v>4.2203999999999997</v>
      </c>
      <c r="E16" s="6">
        <v>1868.41</v>
      </c>
      <c r="F16" s="6">
        <v>1868.41</v>
      </c>
      <c r="G16" s="6" t="s">
        <v>683</v>
      </c>
      <c r="H16" s="52" t="s">
        <v>684</v>
      </c>
      <c r="I16" s="48" t="str">
        <f>_xlfn.XLOOKUP(B16,'13.1'!B:B,'13.1'!A:A,0)</f>
        <v>INDIE</v>
      </c>
    </row>
    <row r="17" spans="2:9" x14ac:dyDescent="0.35">
      <c r="B17" s="6" t="s">
        <v>679</v>
      </c>
      <c r="C17" s="52">
        <v>23</v>
      </c>
      <c r="D17" s="6">
        <v>4.2203999999999997</v>
      </c>
      <c r="E17" s="6">
        <v>-1868.41</v>
      </c>
      <c r="F17" s="6">
        <v>-1868.41</v>
      </c>
      <c r="G17" s="6" t="s">
        <v>683</v>
      </c>
      <c r="H17" s="52" t="s">
        <v>684</v>
      </c>
      <c r="I17" s="48" t="str">
        <f>_xlfn.XLOOKUP(B17,'13.1'!B:B,'13.1'!A:A,0)</f>
        <v>INDIE</v>
      </c>
    </row>
    <row r="18" spans="2:9" x14ac:dyDescent="0.35">
      <c r="B18" s="6" t="s">
        <v>679</v>
      </c>
      <c r="C18" s="52">
        <v>23</v>
      </c>
      <c r="D18" s="6">
        <v>4.2770999999999999</v>
      </c>
      <c r="E18" s="6">
        <v>3776.82</v>
      </c>
      <c r="F18" s="6">
        <v>3776.82</v>
      </c>
      <c r="G18" s="6" t="s">
        <v>685</v>
      </c>
      <c r="H18" s="52">
        <v>12956</v>
      </c>
      <c r="I18" s="48" t="str">
        <f>_xlfn.XLOOKUP(B18,'13.1'!B:B,'13.1'!A:A,0)</f>
        <v>INDIE</v>
      </c>
    </row>
    <row r="19" spans="2:9" x14ac:dyDescent="0.35">
      <c r="B19" s="6" t="s">
        <v>679</v>
      </c>
      <c r="C19" s="52">
        <v>23</v>
      </c>
      <c r="D19" s="6">
        <v>4.2770999999999999</v>
      </c>
      <c r="E19" s="6">
        <v>3147.35</v>
      </c>
      <c r="F19" s="6">
        <v>3147.35</v>
      </c>
      <c r="G19" s="6" t="s">
        <v>685</v>
      </c>
      <c r="H19" s="52">
        <v>12958</v>
      </c>
      <c r="I19" s="48" t="str">
        <f>_xlfn.XLOOKUP(B19,'13.1'!B:B,'13.1'!A:A,0)</f>
        <v>INDIE</v>
      </c>
    </row>
    <row r="20" spans="2:9" x14ac:dyDescent="0.35">
      <c r="B20" s="6" t="s">
        <v>679</v>
      </c>
      <c r="C20" s="52">
        <v>23</v>
      </c>
      <c r="D20" s="6">
        <v>4.2770999999999999</v>
      </c>
      <c r="E20" s="6">
        <v>629.47</v>
      </c>
      <c r="F20" s="6">
        <v>629.47</v>
      </c>
      <c r="G20" s="6" t="s">
        <v>685</v>
      </c>
      <c r="H20" s="52">
        <v>12966</v>
      </c>
      <c r="I20" s="48" t="str">
        <f>_xlfn.XLOOKUP(B20,'13.1'!B:B,'13.1'!A:A,0)</f>
        <v>INDIE</v>
      </c>
    </row>
    <row r="21" spans="2:9" x14ac:dyDescent="0.35">
      <c r="B21" s="6" t="s">
        <v>679</v>
      </c>
      <c r="C21" s="52">
        <v>23</v>
      </c>
      <c r="D21" s="6">
        <v>4.2770999999999999</v>
      </c>
      <c r="E21" s="6">
        <v>3200.45</v>
      </c>
      <c r="F21" s="6">
        <v>3200.45</v>
      </c>
      <c r="G21" s="6" t="s">
        <v>685</v>
      </c>
      <c r="H21" s="52">
        <v>9560</v>
      </c>
      <c r="I21" s="48" t="str">
        <f>_xlfn.XLOOKUP(B21,'13.1'!B:B,'13.1'!A:A,0)</f>
        <v>INDIE</v>
      </c>
    </row>
    <row r="22" spans="2:9" x14ac:dyDescent="0.35">
      <c r="B22" s="6" t="s">
        <v>679</v>
      </c>
      <c r="C22" s="52">
        <v>23</v>
      </c>
      <c r="D22" s="6">
        <v>4.2770999999999999</v>
      </c>
      <c r="E22" s="6">
        <v>2377.1999999999998</v>
      </c>
      <c r="F22" s="6">
        <v>2377.1999999999998</v>
      </c>
      <c r="G22" s="6" t="s">
        <v>686</v>
      </c>
      <c r="H22" s="52" t="s">
        <v>922</v>
      </c>
      <c r="I22" s="48" t="str">
        <f>_xlfn.XLOOKUP(B22,'13.1'!B:B,'13.1'!A:A,0)</f>
        <v>INDIE</v>
      </c>
    </row>
    <row r="23" spans="2:9" x14ac:dyDescent="0.35">
      <c r="B23" s="6" t="s">
        <v>679</v>
      </c>
      <c r="C23" s="52">
        <v>23</v>
      </c>
      <c r="D23" s="6">
        <v>4.2770999999999999</v>
      </c>
      <c r="E23" s="6">
        <v>480.58</v>
      </c>
      <c r="F23" s="6">
        <v>480.58</v>
      </c>
      <c r="G23" s="6" t="s">
        <v>686</v>
      </c>
      <c r="H23" s="52" t="s">
        <v>923</v>
      </c>
      <c r="I23" s="48" t="str">
        <f>_xlfn.XLOOKUP(B23,'13.1'!B:B,'13.1'!A:A,0)</f>
        <v>INDIE</v>
      </c>
    </row>
    <row r="24" spans="2:9" x14ac:dyDescent="0.35">
      <c r="B24" s="6" t="s">
        <v>687</v>
      </c>
      <c r="C24" s="52">
        <v>23</v>
      </c>
      <c r="D24" s="6">
        <v>4.2770999999999999</v>
      </c>
      <c r="E24" s="6">
        <v>158</v>
      </c>
      <c r="F24" s="6">
        <v>158</v>
      </c>
      <c r="G24" s="6" t="s">
        <v>688</v>
      </c>
      <c r="H24" s="52">
        <v>413056</v>
      </c>
      <c r="I24" s="48" t="str">
        <f>_xlfn.XLOOKUP(B24,'13.1'!B:B,'13.1'!A:A,0)</f>
        <v>CHINY</v>
      </c>
    </row>
    <row r="25" spans="2:9" x14ac:dyDescent="0.35">
      <c r="B25" s="6" t="s">
        <v>689</v>
      </c>
      <c r="C25" s="52">
        <v>23</v>
      </c>
      <c r="D25" s="6">
        <v>4.2770999999999999</v>
      </c>
      <c r="E25" s="6">
        <v>1161</v>
      </c>
      <c r="F25" s="6">
        <v>1161</v>
      </c>
      <c r="G25" s="6" t="s">
        <v>690</v>
      </c>
      <c r="H25" s="52" t="s">
        <v>691</v>
      </c>
      <c r="I25" s="48" t="str">
        <f>_xlfn.XLOOKUP(B25,'13.1'!B:B,'13.1'!A:A,0)</f>
        <v>JAPONIA</v>
      </c>
    </row>
    <row r="26" spans="2:9" x14ac:dyDescent="0.35">
      <c r="B26" s="6" t="s">
        <v>692</v>
      </c>
      <c r="C26" s="52">
        <v>23</v>
      </c>
      <c r="D26" s="6">
        <v>4.2770999999999999</v>
      </c>
      <c r="E26" s="6">
        <v>504</v>
      </c>
      <c r="F26" s="6">
        <v>504</v>
      </c>
      <c r="G26" s="6" t="s">
        <v>693</v>
      </c>
      <c r="H26" s="52" t="s">
        <v>694</v>
      </c>
      <c r="I26" s="48" t="str">
        <f>_xlfn.XLOOKUP(B26,'13.1'!B:B,'13.1'!A:A,0)</f>
        <v>KOREA</v>
      </c>
    </row>
    <row r="27" spans="2:9" x14ac:dyDescent="0.35">
      <c r="B27" s="6" t="s">
        <v>692</v>
      </c>
      <c r="C27" s="52">
        <v>23</v>
      </c>
      <c r="D27" s="6">
        <v>4.2770999999999999</v>
      </c>
      <c r="E27" s="6">
        <v>540</v>
      </c>
      <c r="F27" s="6">
        <v>540</v>
      </c>
      <c r="G27" s="6" t="s">
        <v>693</v>
      </c>
      <c r="H27" s="52" t="s">
        <v>695</v>
      </c>
      <c r="I27" s="48" t="str">
        <f>_xlfn.XLOOKUP(B27,'13.1'!B:B,'13.1'!A:A,0)</f>
        <v>KOREA</v>
      </c>
    </row>
    <row r="28" spans="2:9" x14ac:dyDescent="0.35">
      <c r="B28" s="6" t="s">
        <v>679</v>
      </c>
      <c r="C28" s="52">
        <v>23</v>
      </c>
      <c r="D28" s="6">
        <v>4.2770999999999999</v>
      </c>
      <c r="E28" s="6">
        <v>229215.09</v>
      </c>
      <c r="F28" s="6">
        <v>229215.09</v>
      </c>
      <c r="G28" s="6" t="s">
        <v>696</v>
      </c>
      <c r="H28" s="52">
        <v>13533</v>
      </c>
      <c r="I28" s="48" t="str">
        <f>_xlfn.XLOOKUP(B28,'13.1'!B:B,'13.1'!A:A,0)</f>
        <v>INDIE</v>
      </c>
    </row>
    <row r="29" spans="2:9" x14ac:dyDescent="0.35">
      <c r="B29" s="6" t="s">
        <v>679</v>
      </c>
      <c r="C29" s="52">
        <v>23</v>
      </c>
      <c r="D29" s="6">
        <v>4.2770999999999999</v>
      </c>
      <c r="E29" s="6">
        <v>107519.71</v>
      </c>
      <c r="F29" s="6">
        <v>107519.71</v>
      </c>
      <c r="G29" s="6" t="s">
        <v>696</v>
      </c>
      <c r="H29" s="52">
        <v>13532</v>
      </c>
      <c r="I29" s="48" t="str">
        <f>_xlfn.XLOOKUP(B29,'13.1'!B:B,'13.1'!A:A,0)</f>
        <v>INDIE</v>
      </c>
    </row>
    <row r="30" spans="2:9" x14ac:dyDescent="0.35">
      <c r="B30" s="6" t="s">
        <v>679</v>
      </c>
      <c r="C30" s="52">
        <v>23</v>
      </c>
      <c r="D30" s="6">
        <v>4.2770999999999999</v>
      </c>
      <c r="E30" s="6">
        <v>9885.6</v>
      </c>
      <c r="F30" s="6">
        <v>9885.6</v>
      </c>
      <c r="G30" s="6" t="s">
        <v>696</v>
      </c>
      <c r="H30" s="52" t="s">
        <v>924</v>
      </c>
      <c r="I30" s="48" t="str">
        <f>_xlfn.XLOOKUP(B30,'13.1'!B:B,'13.1'!A:A,0)</f>
        <v>INDIE</v>
      </c>
    </row>
    <row r="31" spans="2:9" x14ac:dyDescent="0.35">
      <c r="B31" s="6" t="s">
        <v>679</v>
      </c>
      <c r="C31" s="52">
        <v>23</v>
      </c>
      <c r="D31" s="6">
        <v>4.2770999999999999</v>
      </c>
      <c r="E31" s="6">
        <v>1746.36</v>
      </c>
      <c r="F31" s="6">
        <v>1746.36</v>
      </c>
      <c r="G31" s="6" t="s">
        <v>696</v>
      </c>
      <c r="H31" s="52" t="s">
        <v>925</v>
      </c>
      <c r="I31" s="48" t="str">
        <f>_xlfn.XLOOKUP(B31,'13.1'!B:B,'13.1'!A:A,0)</f>
        <v>INDIE</v>
      </c>
    </row>
    <row r="32" spans="2:9" x14ac:dyDescent="0.35">
      <c r="B32" s="6" t="s">
        <v>679</v>
      </c>
      <c r="C32" s="52">
        <v>23</v>
      </c>
      <c r="D32" s="6">
        <v>4.2770999999999999</v>
      </c>
      <c r="E32" s="6">
        <v>752.76</v>
      </c>
      <c r="F32" s="6">
        <v>752.76</v>
      </c>
      <c r="G32" s="6" t="s">
        <v>686</v>
      </c>
      <c r="H32" s="52" t="s">
        <v>926</v>
      </c>
      <c r="I32" s="48" t="str">
        <f>_xlfn.XLOOKUP(B32,'13.1'!B:B,'13.1'!A:A,0)</f>
        <v>INDIE</v>
      </c>
    </row>
    <row r="33" spans="2:9" x14ac:dyDescent="0.35">
      <c r="B33" s="6" t="s">
        <v>679</v>
      </c>
      <c r="C33" s="52">
        <v>23</v>
      </c>
      <c r="D33" s="6">
        <v>4.2770999999999999</v>
      </c>
      <c r="E33" s="6">
        <v>720.92</v>
      </c>
      <c r="F33" s="6">
        <v>720.92</v>
      </c>
      <c r="G33" s="6" t="s">
        <v>686</v>
      </c>
      <c r="H33" s="52" t="s">
        <v>927</v>
      </c>
      <c r="I33" s="48" t="str">
        <f>_xlfn.XLOOKUP(B33,'13.1'!B:B,'13.1'!A:A,0)</f>
        <v>INDIE</v>
      </c>
    </row>
    <row r="34" spans="2:9" x14ac:dyDescent="0.35">
      <c r="B34" s="6" t="s">
        <v>679</v>
      </c>
      <c r="C34" s="52">
        <v>23</v>
      </c>
      <c r="D34" s="6">
        <v>4.2770999999999999</v>
      </c>
      <c r="E34" s="6">
        <v>1438.95</v>
      </c>
      <c r="F34" s="6">
        <v>1438.95</v>
      </c>
      <c r="G34" s="6" t="s">
        <v>686</v>
      </c>
      <c r="H34" s="52" t="s">
        <v>928</v>
      </c>
      <c r="I34" s="48" t="str">
        <f>_xlfn.XLOOKUP(B34,'13.1'!B:B,'13.1'!A:A,0)</f>
        <v>INDIE</v>
      </c>
    </row>
    <row r="35" spans="2:9" x14ac:dyDescent="0.35">
      <c r="B35" s="6" t="s">
        <v>679</v>
      </c>
      <c r="C35" s="52">
        <v>23</v>
      </c>
      <c r="D35" s="6">
        <v>4.2770999999999999</v>
      </c>
      <c r="E35" s="6">
        <v>1888.41</v>
      </c>
      <c r="F35" s="6">
        <v>1888.41</v>
      </c>
      <c r="G35" s="6" t="s">
        <v>685</v>
      </c>
      <c r="H35" s="52">
        <v>12960</v>
      </c>
      <c r="I35" s="48" t="str">
        <f>_xlfn.XLOOKUP(B35,'13.1'!B:B,'13.1'!A:A,0)</f>
        <v>INDIE</v>
      </c>
    </row>
    <row r="36" spans="2:9" x14ac:dyDescent="0.35">
      <c r="B36" s="6" t="s">
        <v>679</v>
      </c>
      <c r="C36" s="52">
        <v>23</v>
      </c>
      <c r="D36" s="6">
        <v>4.2770999999999999</v>
      </c>
      <c r="E36" s="6">
        <v>1888.41</v>
      </c>
      <c r="F36" s="6">
        <v>1888.41</v>
      </c>
      <c r="G36" s="6" t="s">
        <v>685</v>
      </c>
      <c r="H36" s="52">
        <v>12964</v>
      </c>
      <c r="I36" s="48" t="str">
        <f>_xlfn.XLOOKUP(B36,'13.1'!B:B,'13.1'!A:A,0)</f>
        <v>INDIE</v>
      </c>
    </row>
    <row r="37" spans="2:9" x14ac:dyDescent="0.35">
      <c r="B37" s="6" t="s">
        <v>679</v>
      </c>
      <c r="C37" s="52">
        <v>23</v>
      </c>
      <c r="D37" s="6">
        <v>4.2770999999999999</v>
      </c>
      <c r="E37" s="6">
        <v>629.47</v>
      </c>
      <c r="F37" s="6">
        <v>629.47</v>
      </c>
      <c r="G37" s="6" t="s">
        <v>685</v>
      </c>
      <c r="H37" s="52">
        <v>12968</v>
      </c>
      <c r="I37" s="48" t="str">
        <f>_xlfn.XLOOKUP(B37,'13.1'!B:B,'13.1'!A:A,0)</f>
        <v>INDIE</v>
      </c>
    </row>
    <row r="38" spans="2:9" x14ac:dyDescent="0.35">
      <c r="B38" s="6" t="s">
        <v>679</v>
      </c>
      <c r="C38" s="52">
        <v>23</v>
      </c>
      <c r="D38" s="6">
        <v>4.2770999999999999</v>
      </c>
      <c r="E38" s="6">
        <v>4075</v>
      </c>
      <c r="F38" s="6">
        <v>4075</v>
      </c>
      <c r="G38" s="6" t="s">
        <v>686</v>
      </c>
      <c r="H38" s="52">
        <v>8989</v>
      </c>
      <c r="I38" s="48" t="str">
        <f>_xlfn.XLOOKUP(B38,'13.1'!B:B,'13.1'!A:A,0)</f>
        <v>INDIE</v>
      </c>
    </row>
    <row r="39" spans="2:9" x14ac:dyDescent="0.35">
      <c r="B39" s="6" t="s">
        <v>679</v>
      </c>
      <c r="C39" s="52">
        <v>23</v>
      </c>
      <c r="D39" s="6">
        <v>4.2770999999999999</v>
      </c>
      <c r="E39" s="6">
        <v>179</v>
      </c>
      <c r="F39" s="6">
        <v>220.17</v>
      </c>
      <c r="G39" s="6" t="s">
        <v>697</v>
      </c>
      <c r="H39" s="52">
        <v>137005</v>
      </c>
      <c r="I39" s="48" t="str">
        <f>_xlfn.XLOOKUP(B39,'13.1'!B:B,'13.1'!A:A,0)</f>
        <v>INDIE</v>
      </c>
    </row>
    <row r="40" spans="2:9" x14ac:dyDescent="0.35">
      <c r="B40" s="6" t="s">
        <v>679</v>
      </c>
      <c r="C40" s="52">
        <v>23</v>
      </c>
      <c r="D40" s="6">
        <v>4.2770999999999999</v>
      </c>
      <c r="E40" s="6">
        <v>443</v>
      </c>
      <c r="F40" s="6">
        <v>544.89</v>
      </c>
      <c r="G40" s="6" t="s">
        <v>697</v>
      </c>
      <c r="H40" s="52">
        <v>137431</v>
      </c>
      <c r="I40" s="48" t="str">
        <f>_xlfn.XLOOKUP(B40,'13.1'!B:B,'13.1'!A:A,0)</f>
        <v>INDIE</v>
      </c>
    </row>
    <row r="41" spans="2:9" x14ac:dyDescent="0.35">
      <c r="B41" s="6" t="s">
        <v>679</v>
      </c>
      <c r="C41" s="52">
        <v>23</v>
      </c>
      <c r="D41" s="6">
        <v>4.2770999999999999</v>
      </c>
      <c r="E41" s="6">
        <v>2483</v>
      </c>
      <c r="F41" s="6">
        <v>3054.09</v>
      </c>
      <c r="G41" s="6" t="s">
        <v>697</v>
      </c>
      <c r="H41" s="52" t="s">
        <v>698</v>
      </c>
      <c r="I41" s="48" t="str">
        <f>_xlfn.XLOOKUP(B41,'13.1'!B:B,'13.1'!A:A,0)</f>
        <v>INDIE</v>
      </c>
    </row>
    <row r="42" spans="2:9" x14ac:dyDescent="0.35">
      <c r="B42" s="6" t="s">
        <v>679</v>
      </c>
      <c r="C42" s="52">
        <v>23</v>
      </c>
      <c r="D42" s="6">
        <v>4.2770999999999999</v>
      </c>
      <c r="E42" s="6">
        <v>2471</v>
      </c>
      <c r="F42" s="6">
        <v>3039.33</v>
      </c>
      <c r="G42" s="6" t="s">
        <v>697</v>
      </c>
      <c r="H42" s="52" t="s">
        <v>698</v>
      </c>
      <c r="I42" s="48" t="str">
        <f>_xlfn.XLOOKUP(B42,'13.1'!B:B,'13.1'!A:A,0)</f>
        <v>INDIE</v>
      </c>
    </row>
    <row r="43" spans="2:9" x14ac:dyDescent="0.35">
      <c r="B43" s="6" t="s">
        <v>679</v>
      </c>
      <c r="C43" s="52">
        <v>23</v>
      </c>
      <c r="D43" s="6">
        <v>4.2770999999999999</v>
      </c>
      <c r="E43" s="6">
        <v>1653</v>
      </c>
      <c r="F43" s="6">
        <v>2033.19</v>
      </c>
      <c r="G43" s="6" t="s">
        <v>697</v>
      </c>
      <c r="H43" s="52" t="s">
        <v>698</v>
      </c>
      <c r="I43" s="48" t="str">
        <f>_xlfn.XLOOKUP(B43,'13.1'!B:B,'13.1'!A:A,0)</f>
        <v>INDIE</v>
      </c>
    </row>
    <row r="44" spans="2:9" x14ac:dyDescent="0.35">
      <c r="B44" s="6" t="s">
        <v>679</v>
      </c>
      <c r="C44" s="52">
        <v>23</v>
      </c>
      <c r="D44" s="6">
        <v>4.2770999999999999</v>
      </c>
      <c r="E44" s="6">
        <v>14</v>
      </c>
      <c r="F44" s="6">
        <v>17.22</v>
      </c>
      <c r="G44" s="6" t="s">
        <v>697</v>
      </c>
      <c r="H44" s="52">
        <v>137055</v>
      </c>
      <c r="I44" s="48" t="str">
        <f>_xlfn.XLOOKUP(B44,'13.1'!B:B,'13.1'!A:A,0)</f>
        <v>INDIE</v>
      </c>
    </row>
    <row r="45" spans="2:9" x14ac:dyDescent="0.35">
      <c r="B45" s="6" t="s">
        <v>679</v>
      </c>
      <c r="C45" s="52">
        <v>23</v>
      </c>
      <c r="D45" s="6">
        <v>4.2770999999999999</v>
      </c>
      <c r="E45" s="6">
        <v>78</v>
      </c>
      <c r="F45" s="6">
        <v>95.94</v>
      </c>
      <c r="G45" s="6" t="s">
        <v>697</v>
      </c>
      <c r="H45" s="52">
        <v>51137113</v>
      </c>
      <c r="I45" s="48" t="str">
        <f>_xlfn.XLOOKUP(B45,'13.1'!B:B,'13.1'!A:A,0)</f>
        <v>INDIE</v>
      </c>
    </row>
    <row r="46" spans="2:9" x14ac:dyDescent="0.35">
      <c r="B46" s="6" t="s">
        <v>679</v>
      </c>
      <c r="C46" s="52">
        <v>23</v>
      </c>
      <c r="D46" s="6">
        <v>4.2770999999999999</v>
      </c>
      <c r="E46" s="6">
        <v>45</v>
      </c>
      <c r="F46" s="6">
        <v>55.35</v>
      </c>
      <c r="G46" s="6" t="s">
        <v>697</v>
      </c>
      <c r="H46" s="52">
        <v>137088</v>
      </c>
      <c r="I46" s="48" t="str">
        <f>_xlfn.XLOOKUP(B46,'13.1'!B:B,'13.1'!A:A,0)</f>
        <v>INDIE</v>
      </c>
    </row>
    <row r="47" spans="2:9" x14ac:dyDescent="0.35">
      <c r="B47" s="6" t="s">
        <v>679</v>
      </c>
      <c r="C47" s="52">
        <v>23</v>
      </c>
      <c r="D47" s="6">
        <v>4.2770999999999999</v>
      </c>
      <c r="E47" s="6">
        <v>2483</v>
      </c>
      <c r="F47" s="6">
        <v>3054.09</v>
      </c>
      <c r="G47" s="6" t="s">
        <v>699</v>
      </c>
      <c r="H47" s="52" t="s">
        <v>698</v>
      </c>
      <c r="I47" s="48" t="str">
        <f>_xlfn.XLOOKUP(B47,'13.1'!B:B,'13.1'!A:A,0)</f>
        <v>INDIE</v>
      </c>
    </row>
    <row r="48" spans="2:9" x14ac:dyDescent="0.35">
      <c r="B48" s="6" t="s">
        <v>679</v>
      </c>
      <c r="C48" s="52">
        <v>23</v>
      </c>
      <c r="D48" s="6">
        <v>4.2770999999999999</v>
      </c>
      <c r="E48" s="6">
        <v>2471</v>
      </c>
      <c r="F48" s="6">
        <v>3039.33</v>
      </c>
      <c r="G48" s="6" t="s">
        <v>699</v>
      </c>
      <c r="H48" s="52" t="s">
        <v>698</v>
      </c>
      <c r="I48" s="48" t="str">
        <f>_xlfn.XLOOKUP(B48,'13.1'!B:B,'13.1'!A:A,0)</f>
        <v>INDIE</v>
      </c>
    </row>
    <row r="49" spans="2:9" x14ac:dyDescent="0.35">
      <c r="B49" s="6" t="s">
        <v>679</v>
      </c>
      <c r="C49" s="52">
        <v>23</v>
      </c>
      <c r="D49" s="6">
        <v>4.2770999999999999</v>
      </c>
      <c r="E49" s="6">
        <v>404</v>
      </c>
      <c r="F49" s="6">
        <v>496.92</v>
      </c>
      <c r="G49" s="6" t="s">
        <v>699</v>
      </c>
      <c r="H49" s="52">
        <v>137424</v>
      </c>
      <c r="I49" s="48" t="str">
        <f>_xlfn.XLOOKUP(B49,'13.1'!B:B,'13.1'!A:A,0)</f>
        <v>INDIE</v>
      </c>
    </row>
    <row r="50" spans="2:9" x14ac:dyDescent="0.35">
      <c r="B50" s="6" t="s">
        <v>679</v>
      </c>
      <c r="C50" s="52">
        <v>23</v>
      </c>
      <c r="D50" s="6">
        <v>4.2770999999999999</v>
      </c>
      <c r="E50" s="6">
        <v>179</v>
      </c>
      <c r="F50" s="6">
        <v>220.17</v>
      </c>
      <c r="G50" s="6" t="s">
        <v>699</v>
      </c>
      <c r="H50" s="52">
        <v>137005</v>
      </c>
      <c r="I50" s="48" t="str">
        <f>_xlfn.XLOOKUP(B50,'13.1'!B:B,'13.1'!A:A,0)</f>
        <v>INDIE</v>
      </c>
    </row>
    <row r="51" spans="2:9" x14ac:dyDescent="0.35">
      <c r="B51" s="6" t="s">
        <v>679</v>
      </c>
      <c r="C51" s="52">
        <v>23</v>
      </c>
      <c r="D51" s="6">
        <v>4.2770999999999999</v>
      </c>
      <c r="E51" s="6">
        <v>7</v>
      </c>
      <c r="F51" s="6">
        <v>8.61</v>
      </c>
      <c r="G51" s="6" t="s">
        <v>699</v>
      </c>
      <c r="H51" s="52">
        <v>137055</v>
      </c>
      <c r="I51" s="48" t="str">
        <f>_xlfn.XLOOKUP(B51,'13.1'!B:B,'13.1'!A:A,0)</f>
        <v>INDIE</v>
      </c>
    </row>
    <row r="52" spans="2:9" x14ac:dyDescent="0.35">
      <c r="B52" s="6" t="s">
        <v>679</v>
      </c>
      <c r="C52" s="52">
        <v>23</v>
      </c>
      <c r="D52" s="6">
        <v>4.2770999999999999</v>
      </c>
      <c r="E52" s="6">
        <v>30</v>
      </c>
      <c r="F52" s="6">
        <v>36.9</v>
      </c>
      <c r="G52" s="6" t="s">
        <v>699</v>
      </c>
      <c r="H52" s="52">
        <v>137088</v>
      </c>
      <c r="I52" s="48" t="str">
        <f>_xlfn.XLOOKUP(B52,'13.1'!B:B,'13.1'!A:A,0)</f>
        <v>INDIE</v>
      </c>
    </row>
    <row r="53" spans="2:9" x14ac:dyDescent="0.35">
      <c r="B53" s="6" t="s">
        <v>679</v>
      </c>
      <c r="C53" s="52">
        <v>23</v>
      </c>
      <c r="D53" s="6">
        <v>4.2770999999999999</v>
      </c>
      <c r="E53" s="6">
        <v>52</v>
      </c>
      <c r="F53" s="6">
        <v>63.96</v>
      </c>
      <c r="G53" s="6" t="s">
        <v>699</v>
      </c>
      <c r="H53" s="52">
        <v>51137113</v>
      </c>
      <c r="I53" s="48" t="str">
        <f>_xlfn.XLOOKUP(B53,'13.1'!B:B,'13.1'!A:A,0)</f>
        <v>INDIE</v>
      </c>
    </row>
    <row r="54" spans="2:9" x14ac:dyDescent="0.35">
      <c r="B54" s="6" t="s">
        <v>679</v>
      </c>
      <c r="C54" s="52">
        <v>23</v>
      </c>
      <c r="D54" s="6">
        <v>4.2770999999999999</v>
      </c>
      <c r="E54" s="6">
        <v>40</v>
      </c>
      <c r="F54" s="6">
        <v>49.2</v>
      </c>
      <c r="G54" s="6" t="s">
        <v>699</v>
      </c>
      <c r="H54" s="52">
        <v>137070</v>
      </c>
      <c r="I54" s="48" t="str">
        <f>_xlfn.XLOOKUP(B54,'13.1'!B:B,'13.1'!A:A,0)</f>
        <v>INDIE</v>
      </c>
    </row>
    <row r="55" spans="2:9" x14ac:dyDescent="0.35">
      <c r="B55" s="6" t="s">
        <v>679</v>
      </c>
      <c r="C55" s="52">
        <v>23</v>
      </c>
      <c r="D55" s="6">
        <v>4.2770999999999999</v>
      </c>
      <c r="E55" s="6">
        <v>2453</v>
      </c>
      <c r="F55" s="6">
        <v>3017.19</v>
      </c>
      <c r="G55" s="6" t="s">
        <v>700</v>
      </c>
      <c r="H55" s="52" t="s">
        <v>701</v>
      </c>
      <c r="I55" s="48" t="str">
        <f>_xlfn.XLOOKUP(B55,'13.1'!B:B,'13.1'!A:A,0)</f>
        <v>INDIE</v>
      </c>
    </row>
    <row r="56" spans="2:9" x14ac:dyDescent="0.35">
      <c r="B56" s="6" t="s">
        <v>679</v>
      </c>
      <c r="C56" s="52">
        <v>23</v>
      </c>
      <c r="D56" s="6">
        <v>4.2770999999999999</v>
      </c>
      <c r="E56" s="6">
        <v>313</v>
      </c>
      <c r="F56" s="6">
        <v>384.99</v>
      </c>
      <c r="G56" s="6" t="s">
        <v>700</v>
      </c>
      <c r="H56" s="52">
        <v>137409</v>
      </c>
      <c r="I56" s="48" t="str">
        <f>_xlfn.XLOOKUP(B56,'13.1'!B:B,'13.1'!A:A,0)</f>
        <v>INDIE</v>
      </c>
    </row>
    <row r="57" spans="2:9" x14ac:dyDescent="0.35">
      <c r="B57" s="6" t="s">
        <v>679</v>
      </c>
      <c r="C57" s="52">
        <v>23</v>
      </c>
      <c r="D57" s="6">
        <v>4.2770999999999999</v>
      </c>
      <c r="E57" s="6">
        <v>356</v>
      </c>
      <c r="F57" s="6">
        <v>437.88</v>
      </c>
      <c r="G57" s="6" t="s">
        <v>700</v>
      </c>
      <c r="H57" s="52">
        <v>137417</v>
      </c>
      <c r="I57" s="48" t="str">
        <f>_xlfn.XLOOKUP(B57,'13.1'!B:B,'13.1'!A:A,0)</f>
        <v>INDIE</v>
      </c>
    </row>
    <row r="58" spans="2:9" x14ac:dyDescent="0.35">
      <c r="B58" s="6" t="s">
        <v>679</v>
      </c>
      <c r="C58" s="52">
        <v>23</v>
      </c>
      <c r="D58" s="6">
        <v>4.2770999999999999</v>
      </c>
      <c r="E58" s="6">
        <v>68</v>
      </c>
      <c r="F58" s="6">
        <v>83.64</v>
      </c>
      <c r="G58" s="6" t="s">
        <v>700</v>
      </c>
      <c r="H58" s="52">
        <v>137061</v>
      </c>
      <c r="I58" s="48" t="str">
        <f>_xlfn.XLOOKUP(B58,'13.1'!B:B,'13.1'!A:A,0)</f>
        <v>INDIE</v>
      </c>
    </row>
    <row r="59" spans="2:9" x14ac:dyDescent="0.35">
      <c r="B59" s="6" t="s">
        <v>679</v>
      </c>
      <c r="C59" s="52">
        <v>23</v>
      </c>
      <c r="D59" s="6">
        <v>4.2770999999999999</v>
      </c>
      <c r="E59" s="6">
        <v>16</v>
      </c>
      <c r="F59" s="6">
        <v>19.68</v>
      </c>
      <c r="G59" s="6" t="s">
        <v>700</v>
      </c>
      <c r="H59" s="52">
        <v>137029</v>
      </c>
      <c r="I59" s="48" t="str">
        <f>_xlfn.XLOOKUP(B59,'13.1'!B:B,'13.1'!A:A,0)</f>
        <v>INDIE</v>
      </c>
    </row>
    <row r="60" spans="2:9" x14ac:dyDescent="0.35">
      <c r="B60" s="6" t="s">
        <v>679</v>
      </c>
      <c r="C60" s="52">
        <v>23</v>
      </c>
      <c r="D60" s="6">
        <v>4.2770999999999999</v>
      </c>
      <c r="E60" s="6">
        <v>30</v>
      </c>
      <c r="F60" s="6">
        <v>36.9</v>
      </c>
      <c r="G60" s="6" t="s">
        <v>700</v>
      </c>
      <c r="H60" s="52">
        <v>137088</v>
      </c>
      <c r="I60" s="48" t="str">
        <f>_xlfn.XLOOKUP(B60,'13.1'!B:B,'13.1'!A:A,0)</f>
        <v>INDIE</v>
      </c>
    </row>
    <row r="61" spans="2:9" x14ac:dyDescent="0.35">
      <c r="B61" s="6" t="s">
        <v>679</v>
      </c>
      <c r="C61" s="52">
        <v>23</v>
      </c>
      <c r="D61" s="6">
        <v>4.2770999999999999</v>
      </c>
      <c r="E61" s="6">
        <v>26</v>
      </c>
      <c r="F61" s="6">
        <v>31.98</v>
      </c>
      <c r="G61" s="6" t="s">
        <v>700</v>
      </c>
      <c r="H61" s="52">
        <v>51137113</v>
      </c>
      <c r="I61" s="48" t="str">
        <f>_xlfn.XLOOKUP(B61,'13.1'!B:B,'13.1'!A:A,0)</f>
        <v>INDIE</v>
      </c>
    </row>
    <row r="62" spans="2:9" x14ac:dyDescent="0.35">
      <c r="B62" s="6" t="s">
        <v>679</v>
      </c>
      <c r="C62" s="52">
        <v>23</v>
      </c>
      <c r="D62" s="6">
        <v>4.2770999999999999</v>
      </c>
      <c r="E62" s="6">
        <v>179</v>
      </c>
      <c r="F62" s="6">
        <v>220.17</v>
      </c>
      <c r="G62" s="6" t="s">
        <v>700</v>
      </c>
      <c r="H62" s="52">
        <v>137005</v>
      </c>
      <c r="I62" s="48" t="str">
        <f>_xlfn.XLOOKUP(B62,'13.1'!B:B,'13.1'!A:A,0)</f>
        <v>INDIE</v>
      </c>
    </row>
    <row r="63" spans="2:9" x14ac:dyDescent="0.35">
      <c r="B63" s="6" t="s">
        <v>679</v>
      </c>
      <c r="C63" s="52">
        <v>23</v>
      </c>
      <c r="D63" s="6">
        <v>4.2770999999999999</v>
      </c>
      <c r="E63" s="6">
        <v>37</v>
      </c>
      <c r="F63" s="6">
        <v>45.51</v>
      </c>
      <c r="G63" s="6" t="s">
        <v>700</v>
      </c>
      <c r="H63" s="52">
        <v>137030</v>
      </c>
      <c r="I63" s="48" t="str">
        <f>_xlfn.XLOOKUP(B63,'13.1'!B:B,'13.1'!A:A,0)</f>
        <v>INDIE</v>
      </c>
    </row>
    <row r="64" spans="2:9" x14ac:dyDescent="0.35">
      <c r="B64" s="6" t="s">
        <v>679</v>
      </c>
      <c r="C64" s="52">
        <v>23</v>
      </c>
      <c r="D64" s="6">
        <v>4.2770999999999999</v>
      </c>
      <c r="E64" s="6">
        <v>778.36</v>
      </c>
      <c r="F64" s="6">
        <v>778.36</v>
      </c>
      <c r="G64" s="6" t="s">
        <v>702</v>
      </c>
      <c r="H64" s="52" t="s">
        <v>948</v>
      </c>
      <c r="I64" s="48" t="str">
        <f>_xlfn.XLOOKUP(B64,'13.1'!B:B,'13.1'!A:A,0)</f>
        <v>INDIE</v>
      </c>
    </row>
    <row r="65" spans="2:9" x14ac:dyDescent="0.35">
      <c r="B65" s="6" t="s">
        <v>679</v>
      </c>
      <c r="C65" s="52">
        <v>23</v>
      </c>
      <c r="D65" s="6">
        <v>4.2770999999999999</v>
      </c>
      <c r="E65" s="6">
        <v>14463</v>
      </c>
      <c r="F65" s="6">
        <v>17789.490000000002</v>
      </c>
      <c r="G65" s="6" t="s">
        <v>703</v>
      </c>
      <c r="H65" s="52" t="s">
        <v>949</v>
      </c>
      <c r="I65" s="48" t="str">
        <f>_xlfn.XLOOKUP(B65,'13.1'!B:B,'13.1'!A:A,0)</f>
        <v>INDIE</v>
      </c>
    </row>
    <row r="66" spans="2:9" x14ac:dyDescent="0.35">
      <c r="B66" s="6" t="s">
        <v>679</v>
      </c>
      <c r="C66" s="52">
        <v>23</v>
      </c>
      <c r="D66" s="6">
        <v>4.2770999999999999</v>
      </c>
      <c r="E66" s="6">
        <v>291.36</v>
      </c>
      <c r="F66" s="6">
        <v>291.36</v>
      </c>
      <c r="G66" s="6" t="s">
        <v>704</v>
      </c>
      <c r="H66" s="52" t="s">
        <v>950</v>
      </c>
      <c r="I66" s="48" t="str">
        <f>_xlfn.XLOOKUP(B66,'13.1'!B:B,'13.1'!A:A,0)</f>
        <v>INDIE</v>
      </c>
    </row>
    <row r="67" spans="2:9" x14ac:dyDescent="0.35">
      <c r="B67" s="6" t="s">
        <v>679</v>
      </c>
      <c r="C67" s="52">
        <v>23</v>
      </c>
      <c r="D67" s="6">
        <v>4.2770999999999999</v>
      </c>
      <c r="E67" s="6">
        <v>4937</v>
      </c>
      <c r="F67" s="6">
        <v>6072.51</v>
      </c>
      <c r="G67" s="6" t="s">
        <v>705</v>
      </c>
      <c r="H67" s="52" t="s">
        <v>949</v>
      </c>
      <c r="I67" s="48" t="str">
        <f>_xlfn.XLOOKUP(B67,'13.1'!B:B,'13.1'!A:A,0)</f>
        <v>INDIE</v>
      </c>
    </row>
    <row r="68" spans="2:9" x14ac:dyDescent="0.35">
      <c r="B68" s="6" t="s">
        <v>706</v>
      </c>
      <c r="C68" s="52">
        <v>23</v>
      </c>
      <c r="D68" s="6">
        <v>4.2770999999999999</v>
      </c>
      <c r="E68" s="6">
        <v>2344</v>
      </c>
      <c r="F68" s="6">
        <v>2344</v>
      </c>
      <c r="G68" s="6" t="s">
        <v>707</v>
      </c>
      <c r="H68" s="52" t="s">
        <v>708</v>
      </c>
      <c r="I68" s="48" t="str">
        <f>_xlfn.XLOOKUP(B68,'13.1'!B:B,'13.1'!A:A,0)</f>
        <v>UKRAINA</v>
      </c>
    </row>
    <row r="69" spans="2:9" x14ac:dyDescent="0.35">
      <c r="B69" s="6" t="s">
        <v>706</v>
      </c>
      <c r="C69" s="52">
        <v>23</v>
      </c>
      <c r="D69" s="6">
        <v>4.2770999999999999</v>
      </c>
      <c r="E69" s="6">
        <v>343.7</v>
      </c>
      <c r="F69" s="6">
        <v>343.7</v>
      </c>
      <c r="G69" s="6" t="s">
        <v>709</v>
      </c>
      <c r="H69" s="52" t="s">
        <v>710</v>
      </c>
      <c r="I69" s="48" t="str">
        <f>_xlfn.XLOOKUP(B69,'13.1'!B:B,'13.1'!A:A,0)</f>
        <v>UKRAINA</v>
      </c>
    </row>
    <row r="70" spans="2:9" x14ac:dyDescent="0.35">
      <c r="B70" s="6" t="s">
        <v>679</v>
      </c>
      <c r="C70" s="52">
        <v>23</v>
      </c>
      <c r="D70" s="6">
        <v>4.2770999999999999</v>
      </c>
      <c r="E70" s="6">
        <v>815.76</v>
      </c>
      <c r="F70" s="6">
        <v>815.76</v>
      </c>
      <c r="G70" s="6" t="s">
        <v>711</v>
      </c>
      <c r="H70" s="52" t="s">
        <v>951</v>
      </c>
      <c r="I70" s="48" t="str">
        <f>_xlfn.XLOOKUP(B70,'13.1'!B:B,'13.1'!A:A,0)</f>
        <v>INDIE</v>
      </c>
    </row>
    <row r="71" spans="2:9" x14ac:dyDescent="0.35">
      <c r="B71" s="6" t="s">
        <v>706</v>
      </c>
      <c r="C71" s="52">
        <v>23</v>
      </c>
      <c r="D71" s="6">
        <v>3.5754000000000001</v>
      </c>
      <c r="E71" s="6">
        <v>5525</v>
      </c>
      <c r="F71" s="6">
        <v>5525</v>
      </c>
      <c r="G71" s="6" t="s">
        <v>712</v>
      </c>
      <c r="H71" s="52" t="s">
        <v>713</v>
      </c>
      <c r="I71" s="48" t="str">
        <f>_xlfn.XLOOKUP(B71,'13.1'!B:B,'13.1'!A:A,0)</f>
        <v>UKRAINA</v>
      </c>
    </row>
    <row r="72" spans="2:9" x14ac:dyDescent="0.35">
      <c r="B72" s="6" t="s">
        <v>706</v>
      </c>
      <c r="C72" s="52">
        <v>23</v>
      </c>
      <c r="D72" s="6">
        <v>3.5754000000000001</v>
      </c>
      <c r="E72" s="6">
        <v>6480</v>
      </c>
      <c r="F72" s="6">
        <v>6480</v>
      </c>
      <c r="G72" s="6" t="s">
        <v>712</v>
      </c>
      <c r="H72" s="52" t="s">
        <v>714</v>
      </c>
      <c r="I72" s="48" t="str">
        <f>_xlfn.XLOOKUP(B72,'13.1'!B:B,'13.1'!A:A,0)</f>
        <v>UKRAINA</v>
      </c>
    </row>
    <row r="73" spans="2:9" x14ac:dyDescent="0.35">
      <c r="B73" s="6" t="s">
        <v>679</v>
      </c>
      <c r="C73" s="52">
        <v>23</v>
      </c>
      <c r="D73" s="6">
        <v>4.2770999999999999</v>
      </c>
      <c r="E73" s="6">
        <v>806.4</v>
      </c>
      <c r="F73" s="6">
        <v>806.4</v>
      </c>
      <c r="G73" s="6" t="s">
        <v>715</v>
      </c>
      <c r="H73" s="52" t="s">
        <v>952</v>
      </c>
      <c r="I73" s="48" t="str">
        <f>_xlfn.XLOOKUP(B73,'13.1'!B:B,'13.1'!A:A,0)</f>
        <v>INDIE</v>
      </c>
    </row>
    <row r="74" spans="2:9" x14ac:dyDescent="0.35">
      <c r="B74" s="6" t="s">
        <v>679</v>
      </c>
      <c r="C74" s="52">
        <v>23</v>
      </c>
      <c r="D74" s="6">
        <v>4.2770999999999999</v>
      </c>
      <c r="E74" s="6">
        <v>540.79999999999995</v>
      </c>
      <c r="F74" s="6">
        <v>540.79999999999995</v>
      </c>
      <c r="G74" s="6" t="s">
        <v>716</v>
      </c>
      <c r="H74" s="52" t="s">
        <v>953</v>
      </c>
      <c r="I74" s="48" t="str">
        <f>_xlfn.XLOOKUP(B74,'13.1'!B:B,'13.1'!A:A,0)</f>
        <v>INDIE</v>
      </c>
    </row>
    <row r="75" spans="2:9" x14ac:dyDescent="0.35">
      <c r="B75" s="6" t="s">
        <v>679</v>
      </c>
      <c r="C75" s="52">
        <v>23</v>
      </c>
      <c r="D75" s="6">
        <v>4.2770999999999999</v>
      </c>
      <c r="E75" s="6">
        <v>487.08</v>
      </c>
      <c r="F75" s="6">
        <v>487.08</v>
      </c>
      <c r="G75" s="6" t="s">
        <v>717</v>
      </c>
      <c r="H75" s="52" t="s">
        <v>954</v>
      </c>
      <c r="I75" s="48" t="str">
        <f>_xlfn.XLOOKUP(B75,'13.1'!B:B,'13.1'!A:A,0)</f>
        <v>INDIE</v>
      </c>
    </row>
    <row r="76" spans="2:9" x14ac:dyDescent="0.35">
      <c r="B76" s="6" t="s">
        <v>679</v>
      </c>
      <c r="C76" s="52">
        <v>23</v>
      </c>
      <c r="D76" s="6">
        <v>4.2770999999999999</v>
      </c>
      <c r="E76" s="6">
        <v>338.4</v>
      </c>
      <c r="F76" s="6">
        <v>338.4</v>
      </c>
      <c r="G76" s="6" t="s">
        <v>718</v>
      </c>
      <c r="H76" s="52" t="s">
        <v>955</v>
      </c>
      <c r="I76" s="48" t="str">
        <f>_xlfn.XLOOKUP(B76,'13.1'!B:B,'13.1'!A:A,0)</f>
        <v>INDIE</v>
      </c>
    </row>
    <row r="77" spans="2:9" x14ac:dyDescent="0.35">
      <c r="B77" s="6" t="s">
        <v>679</v>
      </c>
      <c r="C77" s="52">
        <v>23</v>
      </c>
      <c r="D77" s="6">
        <v>4.2770999999999999</v>
      </c>
      <c r="E77" s="6">
        <v>255.84</v>
      </c>
      <c r="F77" s="6">
        <v>255.84</v>
      </c>
      <c r="G77" s="6" t="s">
        <v>719</v>
      </c>
      <c r="H77" s="52" t="s">
        <v>956</v>
      </c>
      <c r="I77" s="48" t="str">
        <f>_xlfn.XLOOKUP(B77,'13.1'!B:B,'13.1'!A:A,0)</f>
        <v>INDIE</v>
      </c>
    </row>
    <row r="78" spans="2:9" x14ac:dyDescent="0.35">
      <c r="B78" s="6" t="s">
        <v>679</v>
      </c>
      <c r="C78" s="52">
        <v>23</v>
      </c>
      <c r="D78" s="6">
        <v>4.2770999999999999</v>
      </c>
      <c r="E78" s="6">
        <v>255.84</v>
      </c>
      <c r="F78" s="6">
        <v>255.84</v>
      </c>
      <c r="G78" s="6" t="s">
        <v>720</v>
      </c>
      <c r="H78" s="52" t="s">
        <v>956</v>
      </c>
      <c r="I78" s="48" t="str">
        <f>_xlfn.XLOOKUP(B78,'13.1'!B:B,'13.1'!A:A,0)</f>
        <v>INDIE</v>
      </c>
    </row>
    <row r="79" spans="2:9" x14ac:dyDescent="0.35">
      <c r="B79" s="6" t="s">
        <v>679</v>
      </c>
      <c r="C79" s="52">
        <v>23</v>
      </c>
      <c r="D79" s="6">
        <v>4.2770999999999999</v>
      </c>
      <c r="E79" s="6">
        <v>586.35</v>
      </c>
      <c r="F79" s="6">
        <v>586.35</v>
      </c>
      <c r="G79" s="6" t="s">
        <v>686</v>
      </c>
      <c r="H79" s="52" t="s">
        <v>929</v>
      </c>
      <c r="I79" s="48" t="str">
        <f>_xlfn.XLOOKUP(B79,'13.1'!B:B,'13.1'!A:A,0)</f>
        <v>INDIE</v>
      </c>
    </row>
    <row r="80" spans="2:9" x14ac:dyDescent="0.35">
      <c r="B80" s="6" t="s">
        <v>679</v>
      </c>
      <c r="C80" s="52">
        <v>23</v>
      </c>
      <c r="D80" s="6">
        <v>4.2770999999999999</v>
      </c>
      <c r="E80" s="6">
        <v>1279.2</v>
      </c>
      <c r="F80" s="6">
        <v>1279.2</v>
      </c>
      <c r="G80" s="6" t="s">
        <v>721</v>
      </c>
      <c r="H80" s="52">
        <v>513209</v>
      </c>
      <c r="I80" s="48" t="str">
        <f>_xlfn.XLOOKUP(B80,'13.1'!B:B,'13.1'!A:A,0)</f>
        <v>INDIE</v>
      </c>
    </row>
    <row r="81" spans="2:9" x14ac:dyDescent="0.35">
      <c r="B81" s="6" t="s">
        <v>679</v>
      </c>
      <c r="C81" s="52">
        <v>23</v>
      </c>
      <c r="D81" s="6">
        <v>4.2770999999999999</v>
      </c>
      <c r="E81" s="6">
        <v>300</v>
      </c>
      <c r="F81" s="6">
        <v>300</v>
      </c>
      <c r="G81" s="6" t="s">
        <v>721</v>
      </c>
      <c r="H81" s="52">
        <v>54092035</v>
      </c>
      <c r="I81" s="48" t="str">
        <f>_xlfn.XLOOKUP(B81,'13.1'!B:B,'13.1'!A:A,0)</f>
        <v>INDIE</v>
      </c>
    </row>
    <row r="82" spans="2:9" x14ac:dyDescent="0.35">
      <c r="B82" s="6" t="s">
        <v>722</v>
      </c>
      <c r="C82" s="52">
        <v>23</v>
      </c>
      <c r="D82" s="6">
        <v>4.2770999999999999</v>
      </c>
      <c r="E82" s="6">
        <v>10</v>
      </c>
      <c r="F82" s="6">
        <v>10</v>
      </c>
      <c r="G82" s="6" t="s">
        <v>721</v>
      </c>
      <c r="H82" s="52">
        <v>9800</v>
      </c>
      <c r="I82" s="48" t="str">
        <f>_xlfn.XLOOKUP(B82,'13.1'!B:B,'13.1'!A:A,0)</f>
        <v>CHINY</v>
      </c>
    </row>
    <row r="83" spans="2:9" x14ac:dyDescent="0.35">
      <c r="B83" s="6" t="s">
        <v>722</v>
      </c>
      <c r="C83" s="52">
        <v>23</v>
      </c>
      <c r="D83" s="6">
        <v>4.2770999999999999</v>
      </c>
      <c r="E83" s="6">
        <v>9</v>
      </c>
      <c r="F83" s="6">
        <v>9</v>
      </c>
      <c r="G83" s="6" t="s">
        <v>721</v>
      </c>
      <c r="H83" s="52">
        <v>9700</v>
      </c>
      <c r="I83" s="48" t="str">
        <f>_xlfn.XLOOKUP(B83,'13.1'!B:B,'13.1'!A:A,0)</f>
        <v>CHINY</v>
      </c>
    </row>
    <row r="84" spans="2:9" x14ac:dyDescent="0.35">
      <c r="B84" s="6" t="s">
        <v>722</v>
      </c>
      <c r="C84" s="52">
        <v>23</v>
      </c>
      <c r="D84" s="6">
        <v>4.2770999999999999</v>
      </c>
      <c r="E84" s="6">
        <v>18</v>
      </c>
      <c r="F84" s="6">
        <v>18</v>
      </c>
      <c r="G84" s="6" t="s">
        <v>721</v>
      </c>
      <c r="H84" s="52">
        <v>9600</v>
      </c>
      <c r="I84" s="48" t="str">
        <f>_xlfn.XLOOKUP(B84,'13.1'!B:B,'13.1'!A:A,0)</f>
        <v>CHINY</v>
      </c>
    </row>
    <row r="85" spans="2:9" x14ac:dyDescent="0.35">
      <c r="B85" s="6" t="s">
        <v>706</v>
      </c>
      <c r="C85" s="52">
        <v>23</v>
      </c>
      <c r="D85" s="6">
        <v>4.2770999999999999</v>
      </c>
      <c r="E85" s="6">
        <v>484.56</v>
      </c>
      <c r="F85" s="6">
        <v>484.56</v>
      </c>
      <c r="G85" s="6" t="s">
        <v>723</v>
      </c>
      <c r="H85" s="52" t="s">
        <v>724</v>
      </c>
      <c r="I85" s="48" t="str">
        <f>_xlfn.XLOOKUP(B85,'13.1'!B:B,'13.1'!A:A,0)</f>
        <v>UKRAINA</v>
      </c>
    </row>
    <row r="86" spans="2:9" x14ac:dyDescent="0.35">
      <c r="B86" s="6" t="s">
        <v>706</v>
      </c>
      <c r="C86" s="52">
        <v>23</v>
      </c>
      <c r="D86" s="6">
        <v>4.2770999999999999</v>
      </c>
      <c r="E86" s="6">
        <v>1869</v>
      </c>
      <c r="F86" s="6">
        <v>1869</v>
      </c>
      <c r="G86" s="6" t="s">
        <v>723</v>
      </c>
      <c r="H86" s="52" t="s">
        <v>725</v>
      </c>
      <c r="I86" s="48" t="str">
        <f>_xlfn.XLOOKUP(B86,'13.1'!B:B,'13.1'!A:A,0)</f>
        <v>UKRAINA</v>
      </c>
    </row>
    <row r="87" spans="2:9" x14ac:dyDescent="0.35">
      <c r="B87" s="6" t="s">
        <v>679</v>
      </c>
      <c r="C87" s="52">
        <v>23</v>
      </c>
      <c r="D87" s="6">
        <v>4.2770999999999999</v>
      </c>
      <c r="E87" s="6">
        <v>880</v>
      </c>
      <c r="F87" s="6">
        <v>880</v>
      </c>
      <c r="G87" s="6" t="s">
        <v>726</v>
      </c>
      <c r="H87" s="52" t="s">
        <v>957</v>
      </c>
      <c r="I87" s="48" t="str">
        <f>_xlfn.XLOOKUP(B87,'13.1'!B:B,'13.1'!A:A,0)</f>
        <v>INDIE</v>
      </c>
    </row>
    <row r="88" spans="2:9" x14ac:dyDescent="0.35">
      <c r="B88" s="6" t="s">
        <v>722</v>
      </c>
      <c r="C88" s="52">
        <v>23</v>
      </c>
      <c r="D88" s="6">
        <v>4.2770999999999999</v>
      </c>
      <c r="E88" s="6">
        <v>20</v>
      </c>
      <c r="F88" s="6">
        <v>20</v>
      </c>
      <c r="G88" s="6" t="s">
        <v>726</v>
      </c>
      <c r="H88" s="52">
        <v>9800</v>
      </c>
      <c r="I88" s="48" t="str">
        <f>_xlfn.XLOOKUP(B88,'13.1'!B:B,'13.1'!A:A,0)</f>
        <v>CHINY</v>
      </c>
    </row>
    <row r="89" spans="2:9" x14ac:dyDescent="0.35">
      <c r="B89" s="6" t="s">
        <v>722</v>
      </c>
      <c r="C89" s="52">
        <v>23</v>
      </c>
      <c r="D89" s="6">
        <v>4.2770999999999999</v>
      </c>
      <c r="E89" s="6">
        <v>18</v>
      </c>
      <c r="F89" s="6">
        <v>18</v>
      </c>
      <c r="G89" s="6" t="s">
        <v>726</v>
      </c>
      <c r="H89" s="52">
        <v>9700</v>
      </c>
      <c r="I89" s="48" t="str">
        <f>_xlfn.XLOOKUP(B89,'13.1'!B:B,'13.1'!A:A,0)</f>
        <v>CHINY</v>
      </c>
    </row>
    <row r="90" spans="2:9" x14ac:dyDescent="0.35">
      <c r="B90" s="6" t="s">
        <v>722</v>
      </c>
      <c r="C90" s="52">
        <v>23</v>
      </c>
      <c r="D90" s="6">
        <v>4.2770999999999999</v>
      </c>
      <c r="E90" s="6">
        <v>90</v>
      </c>
      <c r="F90" s="6">
        <v>90</v>
      </c>
      <c r="G90" s="6" t="s">
        <v>726</v>
      </c>
      <c r="H90" s="52">
        <v>9600</v>
      </c>
      <c r="I90" s="48" t="str">
        <f>_xlfn.XLOOKUP(B90,'13.1'!B:B,'13.1'!A:A,0)</f>
        <v>CHINY</v>
      </c>
    </row>
    <row r="91" spans="2:9" x14ac:dyDescent="0.35">
      <c r="B91" s="6" t="s">
        <v>679</v>
      </c>
      <c r="C91" s="52">
        <v>23</v>
      </c>
      <c r="D91" s="6">
        <v>4.2770999999999999</v>
      </c>
      <c r="E91" s="6">
        <v>458.88</v>
      </c>
      <c r="F91" s="6">
        <v>458.88</v>
      </c>
      <c r="G91" s="6" t="s">
        <v>727</v>
      </c>
      <c r="H91" s="52">
        <v>138331</v>
      </c>
      <c r="I91" s="48" t="str">
        <f>_xlfn.XLOOKUP(B91,'13.1'!B:B,'13.1'!A:A,0)</f>
        <v>INDIE</v>
      </c>
    </row>
    <row r="92" spans="2:9" x14ac:dyDescent="0.35">
      <c r="B92" s="6" t="s">
        <v>679</v>
      </c>
      <c r="C92" s="52">
        <v>23</v>
      </c>
      <c r="D92" s="6">
        <v>4.2770999999999999</v>
      </c>
      <c r="E92" s="6">
        <v>200</v>
      </c>
      <c r="F92" s="6">
        <v>200</v>
      </c>
      <c r="G92" s="6" t="s">
        <v>728</v>
      </c>
      <c r="H92" s="52">
        <v>51152146</v>
      </c>
      <c r="I92" s="48" t="str">
        <f>_xlfn.XLOOKUP(B92,'13.1'!B:B,'13.1'!A:A,0)</f>
        <v>INDIE</v>
      </c>
    </row>
    <row r="93" spans="2:9" x14ac:dyDescent="0.35">
      <c r="B93" s="6" t="s">
        <v>679</v>
      </c>
      <c r="C93" s="52">
        <v>23</v>
      </c>
      <c r="D93" s="6">
        <v>4.2770999999999999</v>
      </c>
      <c r="E93" s="6">
        <v>1530</v>
      </c>
      <c r="F93" s="6">
        <v>1530</v>
      </c>
      <c r="G93" s="6" t="s">
        <v>729</v>
      </c>
      <c r="H93" s="52">
        <v>51092065</v>
      </c>
      <c r="I93" s="48" t="str">
        <f>_xlfn.XLOOKUP(B93,'13.1'!B:B,'13.1'!A:A,0)</f>
        <v>INDIE</v>
      </c>
    </row>
    <row r="94" spans="2:9" x14ac:dyDescent="0.35">
      <c r="B94" s="6" t="s">
        <v>679</v>
      </c>
      <c r="C94" s="52">
        <v>23</v>
      </c>
      <c r="D94" s="6">
        <v>4.2770999999999999</v>
      </c>
      <c r="E94" s="6">
        <v>421.1</v>
      </c>
      <c r="F94" s="6">
        <v>421.1</v>
      </c>
      <c r="G94" s="6" t="s">
        <v>730</v>
      </c>
      <c r="H94" s="52">
        <v>137026</v>
      </c>
      <c r="I94" s="48" t="str">
        <f>_xlfn.XLOOKUP(B94,'13.1'!B:B,'13.1'!A:A,0)</f>
        <v>INDIE</v>
      </c>
    </row>
    <row r="95" spans="2:9" x14ac:dyDescent="0.35">
      <c r="B95" s="6" t="s">
        <v>722</v>
      </c>
      <c r="C95" s="52">
        <v>23</v>
      </c>
      <c r="D95" s="6">
        <v>4.2770999999999999</v>
      </c>
      <c r="E95" s="6">
        <v>15</v>
      </c>
      <c r="F95" s="6">
        <v>15</v>
      </c>
      <c r="G95" s="6" t="s">
        <v>730</v>
      </c>
      <c r="H95" s="52">
        <v>9800</v>
      </c>
      <c r="I95" s="48" t="str">
        <f>_xlfn.XLOOKUP(B95,'13.1'!B:B,'13.1'!A:A,0)</f>
        <v>CHINY</v>
      </c>
    </row>
    <row r="96" spans="2:9" x14ac:dyDescent="0.35">
      <c r="B96" s="6" t="s">
        <v>679</v>
      </c>
      <c r="C96" s="52">
        <v>23</v>
      </c>
      <c r="D96" s="6">
        <v>4.2770999999999999</v>
      </c>
      <c r="E96" s="6">
        <v>1258.94</v>
      </c>
      <c r="F96" s="6">
        <v>1258.94</v>
      </c>
      <c r="G96" s="6" t="s">
        <v>685</v>
      </c>
      <c r="H96" s="52">
        <v>12952</v>
      </c>
      <c r="I96" s="48" t="str">
        <f>_xlfn.XLOOKUP(B96,'13.1'!B:B,'13.1'!A:A,0)</f>
        <v>INDIE</v>
      </c>
    </row>
    <row r="97" spans="2:9" x14ac:dyDescent="0.35">
      <c r="B97" s="6" t="s">
        <v>679</v>
      </c>
      <c r="C97" s="52">
        <v>23</v>
      </c>
      <c r="D97" s="6">
        <v>4.2770999999999999</v>
      </c>
      <c r="E97" s="6">
        <v>1139.18</v>
      </c>
      <c r="F97" s="6">
        <v>1139.18</v>
      </c>
      <c r="G97" s="6" t="s">
        <v>731</v>
      </c>
      <c r="H97" s="52" t="s">
        <v>930</v>
      </c>
      <c r="I97" s="48" t="str">
        <f>_xlfn.XLOOKUP(B97,'13.1'!B:B,'13.1'!A:A,0)</f>
        <v>INDIE</v>
      </c>
    </row>
    <row r="98" spans="2:9" x14ac:dyDescent="0.35">
      <c r="B98" s="6" t="s">
        <v>679</v>
      </c>
      <c r="C98" s="52">
        <v>23</v>
      </c>
      <c r="D98" s="6">
        <v>4.2770999999999999</v>
      </c>
      <c r="E98" s="6">
        <v>4391.3500000000004</v>
      </c>
      <c r="F98" s="6">
        <v>4391.3500000000004</v>
      </c>
      <c r="G98" s="6" t="s">
        <v>732</v>
      </c>
      <c r="H98" s="52" t="s">
        <v>931</v>
      </c>
      <c r="I98" s="48" t="str">
        <f>_xlfn.XLOOKUP(B98,'13.1'!B:B,'13.1'!A:A,0)</f>
        <v>INDIE</v>
      </c>
    </row>
    <row r="99" spans="2:9" x14ac:dyDescent="0.35">
      <c r="B99" s="6" t="s">
        <v>679</v>
      </c>
      <c r="C99" s="52">
        <v>23</v>
      </c>
      <c r="D99" s="6">
        <v>4.2770999999999999</v>
      </c>
      <c r="E99" s="6">
        <v>1756.54</v>
      </c>
      <c r="F99" s="6">
        <v>1756.54</v>
      </c>
      <c r="G99" s="6" t="s">
        <v>732</v>
      </c>
      <c r="H99" s="52" t="s">
        <v>931</v>
      </c>
      <c r="I99" s="48" t="str">
        <f>_xlfn.XLOOKUP(B99,'13.1'!B:B,'13.1'!A:A,0)</f>
        <v>INDIE</v>
      </c>
    </row>
    <row r="100" spans="2:9" x14ac:dyDescent="0.35">
      <c r="B100" s="6" t="s">
        <v>679</v>
      </c>
      <c r="C100" s="52">
        <v>23</v>
      </c>
      <c r="D100" s="6">
        <v>4.2770999999999999</v>
      </c>
      <c r="E100" s="6">
        <v>190.68</v>
      </c>
      <c r="F100" s="6">
        <v>190.68</v>
      </c>
      <c r="G100" s="6" t="s">
        <v>733</v>
      </c>
      <c r="H100" s="52" t="s">
        <v>958</v>
      </c>
      <c r="I100" s="48" t="str">
        <f>_xlfn.XLOOKUP(B100,'13.1'!B:B,'13.1'!A:A,0)</f>
        <v>INDIE</v>
      </c>
    </row>
    <row r="101" spans="2:9" x14ac:dyDescent="0.35">
      <c r="B101" s="6" t="s">
        <v>679</v>
      </c>
      <c r="C101" s="52">
        <v>23</v>
      </c>
      <c r="D101" s="6">
        <v>4.2770999999999999</v>
      </c>
      <c r="E101" s="6">
        <v>534.4</v>
      </c>
      <c r="F101" s="6">
        <v>534.4</v>
      </c>
      <c r="G101" s="6" t="s">
        <v>734</v>
      </c>
      <c r="H101" s="52" t="s">
        <v>959</v>
      </c>
      <c r="I101" s="48" t="str">
        <f>_xlfn.XLOOKUP(B101,'13.1'!B:B,'13.1'!A:A,0)</f>
        <v>INDIE</v>
      </c>
    </row>
    <row r="102" spans="2:9" x14ac:dyDescent="0.35">
      <c r="B102" s="6" t="s">
        <v>679</v>
      </c>
      <c r="C102" s="52">
        <v>23</v>
      </c>
      <c r="D102" s="6">
        <v>4.2770999999999999</v>
      </c>
      <c r="E102" s="6">
        <v>30</v>
      </c>
      <c r="F102" s="6">
        <v>36.9</v>
      </c>
      <c r="G102" s="6" t="s">
        <v>735</v>
      </c>
      <c r="H102" s="52">
        <v>57136004</v>
      </c>
      <c r="I102" s="48" t="str">
        <f>_xlfn.XLOOKUP(B102,'13.1'!B:B,'13.1'!A:A,0)</f>
        <v>INDIE</v>
      </c>
    </row>
    <row r="103" spans="2:9" x14ac:dyDescent="0.35">
      <c r="B103" s="6" t="s">
        <v>679</v>
      </c>
      <c r="C103" s="52">
        <v>23</v>
      </c>
      <c r="D103" s="6">
        <v>4.2770999999999999</v>
      </c>
      <c r="E103" s="6">
        <v>635</v>
      </c>
      <c r="F103" s="6">
        <v>781.05</v>
      </c>
      <c r="G103" s="6" t="s">
        <v>735</v>
      </c>
      <c r="H103" s="52" t="s">
        <v>960</v>
      </c>
      <c r="I103" s="48" t="str">
        <f>_xlfn.XLOOKUP(B103,'13.1'!B:B,'13.1'!A:A,0)</f>
        <v>INDIE</v>
      </c>
    </row>
    <row r="104" spans="2:9" x14ac:dyDescent="0.35">
      <c r="B104" s="6" t="s">
        <v>679</v>
      </c>
      <c r="C104" s="52">
        <v>23</v>
      </c>
      <c r="D104" s="6">
        <v>4.2770999999999999</v>
      </c>
      <c r="E104" s="6">
        <v>630</v>
      </c>
      <c r="F104" s="6">
        <v>774.9</v>
      </c>
      <c r="G104" s="6" t="s">
        <v>735</v>
      </c>
      <c r="H104" s="52">
        <v>136063</v>
      </c>
      <c r="I104" s="48" t="str">
        <f>_xlfn.XLOOKUP(B104,'13.1'!B:B,'13.1'!A:A,0)</f>
        <v>INDIE</v>
      </c>
    </row>
    <row r="105" spans="2:9" x14ac:dyDescent="0.35">
      <c r="B105" s="6" t="s">
        <v>679</v>
      </c>
      <c r="C105" s="52">
        <v>23</v>
      </c>
      <c r="D105" s="6">
        <v>4.2770999999999999</v>
      </c>
      <c r="E105" s="6">
        <v>32</v>
      </c>
      <c r="F105" s="6">
        <v>39.36</v>
      </c>
      <c r="G105" s="6" t="s">
        <v>735</v>
      </c>
      <c r="H105" s="52">
        <v>136141</v>
      </c>
      <c r="I105" s="48" t="str">
        <f>_xlfn.XLOOKUP(B105,'13.1'!B:B,'13.1'!A:A,0)</f>
        <v>INDIE</v>
      </c>
    </row>
    <row r="106" spans="2:9" x14ac:dyDescent="0.35">
      <c r="B106" s="6" t="s">
        <v>679</v>
      </c>
      <c r="C106" s="52">
        <v>23</v>
      </c>
      <c r="D106" s="6">
        <v>4.2770999999999999</v>
      </c>
      <c r="E106" s="6">
        <v>13900</v>
      </c>
      <c r="F106" s="6">
        <v>17097</v>
      </c>
      <c r="G106" s="6" t="s">
        <v>735</v>
      </c>
      <c r="H106" s="52" t="s">
        <v>736</v>
      </c>
      <c r="I106" s="48" t="str">
        <f>_xlfn.XLOOKUP(B106,'13.1'!B:B,'13.1'!A:A,0)</f>
        <v>INDIE</v>
      </c>
    </row>
    <row r="107" spans="2:9" x14ac:dyDescent="0.35">
      <c r="B107" s="6" t="s">
        <v>679</v>
      </c>
      <c r="C107" s="52">
        <v>23</v>
      </c>
      <c r="D107" s="6">
        <v>4.2770999999999999</v>
      </c>
      <c r="E107" s="6">
        <v>6926</v>
      </c>
      <c r="F107" s="6">
        <v>8518.98</v>
      </c>
      <c r="G107" s="6" t="s">
        <v>735</v>
      </c>
      <c r="H107" s="52" t="s">
        <v>736</v>
      </c>
      <c r="I107" s="48" t="str">
        <f>_xlfn.XLOOKUP(B107,'13.1'!B:B,'13.1'!A:A,0)</f>
        <v>INDIE</v>
      </c>
    </row>
    <row r="108" spans="2:9" x14ac:dyDescent="0.35">
      <c r="B108" s="6" t="s">
        <v>679</v>
      </c>
      <c r="C108" s="52">
        <v>23</v>
      </c>
      <c r="D108" s="6">
        <v>4.2770999999999999</v>
      </c>
      <c r="E108" s="6">
        <v>1856</v>
      </c>
      <c r="F108" s="6">
        <v>2282.88</v>
      </c>
      <c r="G108" s="6" t="s">
        <v>735</v>
      </c>
      <c r="H108" s="52" t="s">
        <v>736</v>
      </c>
      <c r="I108" s="48" t="str">
        <f>_xlfn.XLOOKUP(B108,'13.1'!B:B,'13.1'!A:A,0)</f>
        <v>INDIE</v>
      </c>
    </row>
    <row r="109" spans="2:9" x14ac:dyDescent="0.35">
      <c r="B109" s="6" t="s">
        <v>679</v>
      </c>
      <c r="C109" s="52">
        <v>23</v>
      </c>
      <c r="D109" s="6">
        <v>4.2770999999999999</v>
      </c>
      <c r="E109" s="6">
        <v>97</v>
      </c>
      <c r="F109" s="6">
        <v>119.31</v>
      </c>
      <c r="G109" s="6" t="s">
        <v>735</v>
      </c>
      <c r="H109" s="52" t="s">
        <v>961</v>
      </c>
      <c r="I109" s="48" t="str">
        <f>_xlfn.XLOOKUP(B109,'13.1'!B:B,'13.1'!A:A,0)</f>
        <v>INDIE</v>
      </c>
    </row>
    <row r="110" spans="2:9" x14ac:dyDescent="0.35">
      <c r="B110" s="6" t="s">
        <v>679</v>
      </c>
      <c r="C110" s="52">
        <v>23</v>
      </c>
      <c r="D110" s="6">
        <v>4.2770999999999999</v>
      </c>
      <c r="E110" s="6">
        <v>97</v>
      </c>
      <c r="F110" s="6">
        <v>119.31</v>
      </c>
      <c r="G110" s="6" t="s">
        <v>735</v>
      </c>
      <c r="H110" s="52" t="s">
        <v>962</v>
      </c>
      <c r="I110" s="48" t="str">
        <f>_xlfn.XLOOKUP(B110,'13.1'!B:B,'13.1'!A:A,0)</f>
        <v>INDIE</v>
      </c>
    </row>
    <row r="111" spans="2:9" x14ac:dyDescent="0.35">
      <c r="B111" s="6" t="s">
        <v>679</v>
      </c>
      <c r="C111" s="52">
        <v>23</v>
      </c>
      <c r="D111" s="6">
        <v>4.2770999999999999</v>
      </c>
      <c r="E111" s="6">
        <v>162</v>
      </c>
      <c r="F111" s="6">
        <v>199.26</v>
      </c>
      <c r="G111" s="6" t="s">
        <v>735</v>
      </c>
      <c r="H111" s="52">
        <v>136128</v>
      </c>
      <c r="I111" s="48" t="str">
        <f>_xlfn.XLOOKUP(B111,'13.1'!B:B,'13.1'!A:A,0)</f>
        <v>INDIE</v>
      </c>
    </row>
    <row r="112" spans="2:9" x14ac:dyDescent="0.35">
      <c r="B112" s="6" t="s">
        <v>679</v>
      </c>
      <c r="C112" s="52">
        <v>23</v>
      </c>
      <c r="D112" s="6">
        <v>4.2770999999999999</v>
      </c>
      <c r="E112" s="6">
        <v>708</v>
      </c>
      <c r="F112" s="6">
        <v>870.84</v>
      </c>
      <c r="G112" s="6" t="s">
        <v>735</v>
      </c>
      <c r="H112" s="52" t="s">
        <v>963</v>
      </c>
      <c r="I112" s="48" t="str">
        <f>_xlfn.XLOOKUP(B112,'13.1'!B:B,'13.1'!A:A,0)</f>
        <v>INDIE</v>
      </c>
    </row>
    <row r="113" spans="2:9" x14ac:dyDescent="0.35">
      <c r="B113" s="6" t="s">
        <v>679</v>
      </c>
      <c r="C113" s="52">
        <v>23</v>
      </c>
      <c r="D113" s="6">
        <v>4.2770999999999999</v>
      </c>
      <c r="E113" s="6">
        <v>163</v>
      </c>
      <c r="F113" s="6">
        <v>200.49</v>
      </c>
      <c r="G113" s="6" t="s">
        <v>735</v>
      </c>
      <c r="H113" s="52" t="s">
        <v>964</v>
      </c>
      <c r="I113" s="48" t="str">
        <f>_xlfn.XLOOKUP(B113,'13.1'!B:B,'13.1'!A:A,0)</f>
        <v>INDIE</v>
      </c>
    </row>
    <row r="114" spans="2:9" x14ac:dyDescent="0.35">
      <c r="B114" s="6" t="s">
        <v>679</v>
      </c>
      <c r="C114" s="52">
        <v>23</v>
      </c>
      <c r="D114" s="6">
        <v>4.2770999999999999</v>
      </c>
      <c r="E114" s="6">
        <v>68</v>
      </c>
      <c r="F114" s="6">
        <v>83.64</v>
      </c>
      <c r="G114" s="6" t="s">
        <v>735</v>
      </c>
      <c r="H114" s="52" t="s">
        <v>965</v>
      </c>
      <c r="I114" s="48" t="str">
        <f>_xlfn.XLOOKUP(B114,'13.1'!B:B,'13.1'!A:A,0)</f>
        <v>INDIE</v>
      </c>
    </row>
    <row r="115" spans="2:9" x14ac:dyDescent="0.35">
      <c r="B115" s="6" t="s">
        <v>679</v>
      </c>
      <c r="C115" s="52">
        <v>23</v>
      </c>
      <c r="D115" s="6">
        <v>4.2770999999999999</v>
      </c>
      <c r="E115" s="6">
        <v>96</v>
      </c>
      <c r="F115" s="6">
        <v>118.08</v>
      </c>
      <c r="G115" s="6" t="s">
        <v>735</v>
      </c>
      <c r="H115" s="52">
        <v>51136313</v>
      </c>
      <c r="I115" s="48" t="str">
        <f>_xlfn.XLOOKUP(B115,'13.1'!B:B,'13.1'!A:A,0)</f>
        <v>INDIE</v>
      </c>
    </row>
    <row r="116" spans="2:9" x14ac:dyDescent="0.35">
      <c r="B116" s="6" t="s">
        <v>679</v>
      </c>
      <c r="C116" s="52">
        <v>23</v>
      </c>
      <c r="D116" s="6">
        <v>4.2770999999999999</v>
      </c>
      <c r="E116" s="6">
        <v>606</v>
      </c>
      <c r="F116" s="6">
        <v>745.38</v>
      </c>
      <c r="G116" s="6" t="s">
        <v>735</v>
      </c>
      <c r="H116" s="52">
        <v>136070</v>
      </c>
      <c r="I116" s="48" t="str">
        <f>_xlfn.XLOOKUP(B116,'13.1'!B:B,'13.1'!A:A,0)</f>
        <v>INDIE</v>
      </c>
    </row>
    <row r="117" spans="2:9" x14ac:dyDescent="0.35">
      <c r="B117" s="6" t="s">
        <v>679</v>
      </c>
      <c r="C117" s="52">
        <v>23</v>
      </c>
      <c r="D117" s="6">
        <v>4.2770999999999999</v>
      </c>
      <c r="E117" s="6">
        <v>646</v>
      </c>
      <c r="F117" s="6">
        <v>794.58</v>
      </c>
      <c r="G117" s="6" t="s">
        <v>735</v>
      </c>
      <c r="H117" s="52">
        <v>136062</v>
      </c>
      <c r="I117" s="48" t="str">
        <f>_xlfn.XLOOKUP(B117,'13.1'!B:B,'13.1'!A:A,0)</f>
        <v>INDIE</v>
      </c>
    </row>
    <row r="118" spans="2:9" x14ac:dyDescent="0.35">
      <c r="B118" s="6" t="s">
        <v>679</v>
      </c>
      <c r="C118" s="52">
        <v>23</v>
      </c>
      <c r="D118" s="6">
        <v>4.2770999999999999</v>
      </c>
      <c r="E118" s="6">
        <v>742</v>
      </c>
      <c r="F118" s="6">
        <v>912.66</v>
      </c>
      <c r="G118" s="6" t="s">
        <v>735</v>
      </c>
      <c r="H118" s="52">
        <v>136065</v>
      </c>
      <c r="I118" s="48" t="str">
        <f>_xlfn.XLOOKUP(B118,'13.1'!B:B,'13.1'!A:A,0)</f>
        <v>INDIE</v>
      </c>
    </row>
    <row r="119" spans="2:9" x14ac:dyDescent="0.35">
      <c r="B119" s="6" t="s">
        <v>706</v>
      </c>
      <c r="C119" s="52">
        <v>23</v>
      </c>
      <c r="D119" s="6">
        <v>4.2512999999999996</v>
      </c>
      <c r="E119" s="6">
        <v>2422.8000000000002</v>
      </c>
      <c r="F119" s="6">
        <v>2422.8000000000002</v>
      </c>
      <c r="G119" s="6" t="s">
        <v>723</v>
      </c>
      <c r="H119" s="52" t="s">
        <v>724</v>
      </c>
      <c r="I119" s="48" t="str">
        <f>_xlfn.XLOOKUP(B119,'13.1'!B:B,'13.1'!A:A,0)</f>
        <v>UKRAINA</v>
      </c>
    </row>
    <row r="120" spans="2:9" x14ac:dyDescent="0.35">
      <c r="B120" s="6" t="s">
        <v>722</v>
      </c>
      <c r="C120" s="52">
        <v>23</v>
      </c>
      <c r="D120" s="6">
        <v>4.2512999999999996</v>
      </c>
      <c r="E120" s="6">
        <v>30</v>
      </c>
      <c r="F120" s="6">
        <v>30</v>
      </c>
      <c r="G120" s="6" t="s">
        <v>727</v>
      </c>
      <c r="H120" s="52">
        <v>9800</v>
      </c>
      <c r="I120" s="48" t="str">
        <f>_xlfn.XLOOKUP(B120,'13.1'!B:B,'13.1'!A:A,0)</f>
        <v>CHINY</v>
      </c>
    </row>
    <row r="121" spans="2:9" x14ac:dyDescent="0.35">
      <c r="B121" s="6" t="s">
        <v>692</v>
      </c>
      <c r="C121" s="52">
        <v>23</v>
      </c>
      <c r="D121" s="6">
        <v>4.2512999999999996</v>
      </c>
      <c r="E121" s="6">
        <v>21.57</v>
      </c>
      <c r="F121" s="6">
        <v>21.57</v>
      </c>
      <c r="G121" s="6" t="s">
        <v>737</v>
      </c>
      <c r="H121" s="52" t="s">
        <v>966</v>
      </c>
      <c r="I121" s="48" t="str">
        <f>_xlfn.XLOOKUP(B121,'13.1'!B:B,'13.1'!A:A,0)</f>
        <v>KOREA</v>
      </c>
    </row>
    <row r="122" spans="2:9" x14ac:dyDescent="0.35">
      <c r="B122" s="6" t="s">
        <v>692</v>
      </c>
      <c r="C122" s="52">
        <v>23</v>
      </c>
      <c r="D122" s="6">
        <v>4.2512999999999996</v>
      </c>
      <c r="E122" s="6">
        <v>15.09</v>
      </c>
      <c r="F122" s="6">
        <v>15.09</v>
      </c>
      <c r="G122" s="6" t="s">
        <v>738</v>
      </c>
      <c r="H122" s="52" t="s">
        <v>967</v>
      </c>
      <c r="I122" s="48" t="str">
        <f>_xlfn.XLOOKUP(B122,'13.1'!B:B,'13.1'!A:A,0)</f>
        <v>KOREA</v>
      </c>
    </row>
    <row r="123" spans="2:9" x14ac:dyDescent="0.35">
      <c r="B123" s="6" t="s">
        <v>692</v>
      </c>
      <c r="C123" s="52">
        <v>23</v>
      </c>
      <c r="D123" s="6">
        <v>4.2512999999999996</v>
      </c>
      <c r="E123" s="6">
        <v>22.75</v>
      </c>
      <c r="F123" s="6">
        <v>22.75</v>
      </c>
      <c r="G123" s="6" t="s">
        <v>738</v>
      </c>
      <c r="H123" s="52" t="s">
        <v>968</v>
      </c>
      <c r="I123" s="48" t="str">
        <f>_xlfn.XLOOKUP(B123,'13.1'!B:B,'13.1'!A:A,0)</f>
        <v>KOREA</v>
      </c>
    </row>
    <row r="124" spans="2:9" x14ac:dyDescent="0.35">
      <c r="B124" s="6" t="s">
        <v>692</v>
      </c>
      <c r="C124" s="52">
        <v>23</v>
      </c>
      <c r="D124" s="6">
        <v>4.2512999999999996</v>
      </c>
      <c r="E124" s="6">
        <v>3313.84</v>
      </c>
      <c r="F124" s="6">
        <v>3313.84</v>
      </c>
      <c r="G124" s="6" t="s">
        <v>739</v>
      </c>
      <c r="H124" s="52" t="s">
        <v>740</v>
      </c>
      <c r="I124" s="48" t="str">
        <f>_xlfn.XLOOKUP(B124,'13.1'!B:B,'13.1'!A:A,0)</f>
        <v>KOREA</v>
      </c>
    </row>
    <row r="125" spans="2:9" x14ac:dyDescent="0.35">
      <c r="B125" s="6" t="s">
        <v>692</v>
      </c>
      <c r="C125" s="52">
        <v>23</v>
      </c>
      <c r="D125" s="6">
        <v>4.2512999999999996</v>
      </c>
      <c r="E125" s="6">
        <v>7.19</v>
      </c>
      <c r="F125" s="6">
        <v>7.19</v>
      </c>
      <c r="G125" s="6" t="s">
        <v>737</v>
      </c>
      <c r="H125" s="52" t="s">
        <v>966</v>
      </c>
      <c r="I125" s="48" t="str">
        <f>_xlfn.XLOOKUP(B125,'13.1'!B:B,'13.1'!A:A,0)</f>
        <v>KOREA</v>
      </c>
    </row>
    <row r="126" spans="2:9" x14ac:dyDescent="0.35">
      <c r="B126" s="6" t="s">
        <v>689</v>
      </c>
      <c r="C126" s="52">
        <v>23</v>
      </c>
      <c r="D126" s="6">
        <v>4.2512999999999996</v>
      </c>
      <c r="E126" s="6">
        <v>208.81</v>
      </c>
      <c r="F126" s="6">
        <v>256.83999999999997</v>
      </c>
      <c r="G126" s="6" t="s">
        <v>741</v>
      </c>
      <c r="H126" s="52" t="s">
        <v>742</v>
      </c>
      <c r="I126" s="48" t="str">
        <f>_xlfn.XLOOKUP(B126,'13.1'!B:B,'13.1'!A:A,0)</f>
        <v>JAPONIA</v>
      </c>
    </row>
    <row r="127" spans="2:9" x14ac:dyDescent="0.35">
      <c r="B127" s="6" t="s">
        <v>689</v>
      </c>
      <c r="C127" s="52">
        <v>23</v>
      </c>
      <c r="D127" s="6">
        <v>4.2512999999999996</v>
      </c>
      <c r="E127" s="6">
        <v>596.6</v>
      </c>
      <c r="F127" s="6">
        <v>733.82</v>
      </c>
      <c r="G127" s="6" t="s">
        <v>743</v>
      </c>
      <c r="H127" s="52" t="s">
        <v>742</v>
      </c>
      <c r="I127" s="48" t="str">
        <f>_xlfn.XLOOKUP(B127,'13.1'!B:B,'13.1'!A:A,0)</f>
        <v>JAPONIA</v>
      </c>
    </row>
    <row r="128" spans="2:9" x14ac:dyDescent="0.35">
      <c r="B128" s="6" t="s">
        <v>689</v>
      </c>
      <c r="C128" s="52">
        <v>23</v>
      </c>
      <c r="D128" s="6">
        <v>4.2512999999999996</v>
      </c>
      <c r="E128" s="6">
        <v>3138.24</v>
      </c>
      <c r="F128" s="6">
        <v>3860.04</v>
      </c>
      <c r="G128" s="6" t="s">
        <v>744</v>
      </c>
      <c r="H128" s="52" t="s">
        <v>745</v>
      </c>
      <c r="I128" s="48" t="str">
        <f>_xlfn.XLOOKUP(B128,'13.1'!B:B,'13.1'!A:A,0)</f>
        <v>JAPONIA</v>
      </c>
    </row>
    <row r="129" spans="2:9" x14ac:dyDescent="0.35">
      <c r="B129" s="6" t="s">
        <v>692</v>
      </c>
      <c r="C129" s="52">
        <v>23</v>
      </c>
      <c r="D129" s="6">
        <v>4.2512999999999996</v>
      </c>
      <c r="E129" s="6">
        <v>8234.5400000000009</v>
      </c>
      <c r="F129" s="6">
        <v>8234.5400000000009</v>
      </c>
      <c r="G129" s="6" t="s">
        <v>746</v>
      </c>
      <c r="H129" s="52" t="s">
        <v>969</v>
      </c>
      <c r="I129" s="48" t="str">
        <f>_xlfn.XLOOKUP(B129,'13.1'!B:B,'13.1'!A:A,0)</f>
        <v>KOREA</v>
      </c>
    </row>
    <row r="130" spans="2:9" x14ac:dyDescent="0.35">
      <c r="B130" s="6" t="s">
        <v>692</v>
      </c>
      <c r="C130" s="52">
        <v>23</v>
      </c>
      <c r="D130" s="6">
        <v>4.2512999999999996</v>
      </c>
      <c r="E130" s="6">
        <v>8234.5400000000009</v>
      </c>
      <c r="F130" s="6">
        <v>8234.5400000000009</v>
      </c>
      <c r="G130" s="6" t="s">
        <v>746</v>
      </c>
      <c r="H130" s="52" t="s">
        <v>969</v>
      </c>
      <c r="I130" s="48" t="str">
        <f>_xlfn.XLOOKUP(B130,'13.1'!B:B,'13.1'!A:A,0)</f>
        <v>KOREA</v>
      </c>
    </row>
    <row r="131" spans="2:9" x14ac:dyDescent="0.35">
      <c r="B131" s="6" t="s">
        <v>692</v>
      </c>
      <c r="C131" s="52">
        <v>23</v>
      </c>
      <c r="D131" s="6">
        <v>4.2512999999999996</v>
      </c>
      <c r="E131" s="6">
        <v>8234.5400000000009</v>
      </c>
      <c r="F131" s="6">
        <v>8234.5400000000009</v>
      </c>
      <c r="G131" s="6" t="s">
        <v>746</v>
      </c>
      <c r="H131" s="52" t="s">
        <v>969</v>
      </c>
      <c r="I131" s="48" t="str">
        <f>_xlfn.XLOOKUP(B131,'13.1'!B:B,'13.1'!A:A,0)</f>
        <v>KOREA</v>
      </c>
    </row>
    <row r="132" spans="2:9" x14ac:dyDescent="0.35">
      <c r="B132" s="6" t="s">
        <v>689</v>
      </c>
      <c r="C132" s="52">
        <v>23</v>
      </c>
      <c r="D132" s="6">
        <v>4.2512999999999996</v>
      </c>
      <c r="E132" s="6">
        <v>413.37</v>
      </c>
      <c r="F132" s="6">
        <v>508.45</v>
      </c>
      <c r="G132" s="6" t="s">
        <v>747</v>
      </c>
      <c r="H132" s="52" t="s">
        <v>748</v>
      </c>
      <c r="I132" s="48" t="str">
        <f>_xlfn.XLOOKUP(B132,'13.1'!B:B,'13.1'!A:A,0)</f>
        <v>JAPONIA</v>
      </c>
    </row>
    <row r="133" spans="2:9" x14ac:dyDescent="0.35">
      <c r="B133" s="6" t="s">
        <v>689</v>
      </c>
      <c r="C133" s="52">
        <v>23</v>
      </c>
      <c r="D133" s="6">
        <v>4.2512999999999996</v>
      </c>
      <c r="E133" s="6">
        <v>2204.64</v>
      </c>
      <c r="F133" s="6">
        <v>2711.71</v>
      </c>
      <c r="G133" s="6" t="s">
        <v>747</v>
      </c>
      <c r="H133" s="52" t="s">
        <v>748</v>
      </c>
      <c r="I133" s="48" t="str">
        <f>_xlfn.XLOOKUP(B133,'13.1'!B:B,'13.1'!A:A,0)</f>
        <v>JAPONIA</v>
      </c>
    </row>
    <row r="134" spans="2:9" x14ac:dyDescent="0.35">
      <c r="B134" s="6" t="s">
        <v>689</v>
      </c>
      <c r="C134" s="52">
        <v>23</v>
      </c>
      <c r="D134" s="6">
        <v>4.2512999999999996</v>
      </c>
      <c r="E134" s="6">
        <v>30.72</v>
      </c>
      <c r="F134" s="6">
        <v>37.79</v>
      </c>
      <c r="G134" s="6" t="s">
        <v>749</v>
      </c>
      <c r="H134" s="52" t="s">
        <v>750</v>
      </c>
      <c r="I134" s="48" t="str">
        <f>_xlfn.XLOOKUP(B134,'13.1'!B:B,'13.1'!A:A,0)</f>
        <v>JAPONIA</v>
      </c>
    </row>
    <row r="135" spans="2:9" x14ac:dyDescent="0.35">
      <c r="B135" s="6" t="s">
        <v>689</v>
      </c>
      <c r="C135" s="52">
        <v>23</v>
      </c>
      <c r="D135" s="6">
        <v>4.2512999999999996</v>
      </c>
      <c r="E135" s="6">
        <v>81.599999999999994</v>
      </c>
      <c r="F135" s="6">
        <v>100.37</v>
      </c>
      <c r="G135" s="6" t="s">
        <v>751</v>
      </c>
      <c r="H135" s="52" t="s">
        <v>752</v>
      </c>
      <c r="I135" s="48" t="str">
        <f>_xlfn.XLOOKUP(B135,'13.1'!B:B,'13.1'!A:A,0)</f>
        <v>JAPONIA</v>
      </c>
    </row>
    <row r="136" spans="2:9" x14ac:dyDescent="0.35">
      <c r="B136" s="6" t="s">
        <v>679</v>
      </c>
      <c r="C136" s="52">
        <v>23</v>
      </c>
      <c r="D136" s="6">
        <v>4.2512999999999996</v>
      </c>
      <c r="E136" s="6">
        <v>23655</v>
      </c>
      <c r="F136" s="6">
        <v>23655</v>
      </c>
      <c r="G136" s="6" t="s">
        <v>753</v>
      </c>
      <c r="H136" s="52">
        <v>5701064600</v>
      </c>
      <c r="I136" s="48" t="str">
        <f>_xlfn.XLOOKUP(B136,'13.1'!B:B,'13.1'!A:A,0)</f>
        <v>INDIE</v>
      </c>
    </row>
    <row r="137" spans="2:9" x14ac:dyDescent="0.35">
      <c r="B137" s="6" t="s">
        <v>689</v>
      </c>
      <c r="C137" s="52">
        <v>23</v>
      </c>
      <c r="D137" s="6">
        <v>4.2512999999999996</v>
      </c>
      <c r="E137" s="6">
        <v>525.25</v>
      </c>
      <c r="F137" s="6">
        <v>646.05999999999995</v>
      </c>
      <c r="G137" s="6" t="s">
        <v>747</v>
      </c>
      <c r="H137" s="52" t="s">
        <v>754</v>
      </c>
      <c r="I137" s="48" t="str">
        <f>_xlfn.XLOOKUP(B137,'13.1'!B:B,'13.1'!A:A,0)</f>
        <v>JAPONIA</v>
      </c>
    </row>
    <row r="138" spans="2:9" x14ac:dyDescent="0.35">
      <c r="B138" s="6" t="s">
        <v>706</v>
      </c>
      <c r="C138" s="52">
        <v>23</v>
      </c>
      <c r="D138" s="6">
        <v>4.2512999999999996</v>
      </c>
      <c r="E138" s="6">
        <v>807.6</v>
      </c>
      <c r="F138" s="6">
        <v>807.6</v>
      </c>
      <c r="G138" s="6" t="s">
        <v>755</v>
      </c>
      <c r="H138" s="52" t="s">
        <v>724</v>
      </c>
      <c r="I138" s="48" t="str">
        <f>_xlfn.XLOOKUP(B138,'13.1'!B:B,'13.1'!A:A,0)</f>
        <v>UKRAINA</v>
      </c>
    </row>
    <row r="139" spans="2:9" x14ac:dyDescent="0.35">
      <c r="B139" s="6" t="s">
        <v>706</v>
      </c>
      <c r="C139" s="52">
        <v>23</v>
      </c>
      <c r="D139" s="6">
        <v>4.2512999999999996</v>
      </c>
      <c r="E139" s="6">
        <v>2261.6999999999998</v>
      </c>
      <c r="F139" s="6">
        <v>2261.6999999999998</v>
      </c>
      <c r="G139" s="6" t="s">
        <v>756</v>
      </c>
      <c r="H139" s="52" t="s">
        <v>757</v>
      </c>
      <c r="I139" s="48" t="str">
        <f>_xlfn.XLOOKUP(B139,'13.1'!B:B,'13.1'!A:A,0)</f>
        <v>UKRAINA</v>
      </c>
    </row>
    <row r="140" spans="2:9" x14ac:dyDescent="0.35">
      <c r="B140" s="6" t="s">
        <v>706</v>
      </c>
      <c r="C140" s="52">
        <v>23</v>
      </c>
      <c r="D140" s="6">
        <v>4.2512999999999996</v>
      </c>
      <c r="E140" s="6">
        <v>2113.8000000000002</v>
      </c>
      <c r="F140" s="6">
        <v>2113.8000000000002</v>
      </c>
      <c r="G140" s="6" t="s">
        <v>758</v>
      </c>
      <c r="H140" s="52" t="s">
        <v>759</v>
      </c>
      <c r="I140" s="48" t="str">
        <f>_xlfn.XLOOKUP(B140,'13.1'!B:B,'13.1'!A:A,0)</f>
        <v>UKRAINA</v>
      </c>
    </row>
    <row r="141" spans="2:9" x14ac:dyDescent="0.35">
      <c r="B141" s="6" t="s">
        <v>706</v>
      </c>
      <c r="C141" s="52">
        <v>23</v>
      </c>
      <c r="D141" s="6">
        <v>4.2512999999999996</v>
      </c>
      <c r="E141" s="6">
        <v>587.25</v>
      </c>
      <c r="F141" s="6">
        <v>587.25</v>
      </c>
      <c r="G141" s="6" t="s">
        <v>760</v>
      </c>
      <c r="H141" s="52" t="s">
        <v>761</v>
      </c>
      <c r="I141" s="48" t="str">
        <f>_xlfn.XLOOKUP(B141,'13.1'!B:B,'13.1'!A:A,0)</f>
        <v>UKRAINA</v>
      </c>
    </row>
    <row r="142" spans="2:9" x14ac:dyDescent="0.35">
      <c r="B142" s="6" t="s">
        <v>706</v>
      </c>
      <c r="C142" s="52">
        <v>23</v>
      </c>
      <c r="D142" s="6">
        <v>4.2512999999999996</v>
      </c>
      <c r="E142" s="6">
        <v>2660.4</v>
      </c>
      <c r="F142" s="6">
        <v>2660.4</v>
      </c>
      <c r="G142" s="6" t="s">
        <v>762</v>
      </c>
      <c r="H142" s="52" t="s">
        <v>763</v>
      </c>
      <c r="I142" s="48" t="str">
        <f>_xlfn.XLOOKUP(B142,'13.1'!B:B,'13.1'!A:A,0)</f>
        <v>UKRAINA</v>
      </c>
    </row>
    <row r="143" spans="2:9" x14ac:dyDescent="0.35">
      <c r="B143" s="6" t="s">
        <v>706</v>
      </c>
      <c r="C143" s="52">
        <v>23</v>
      </c>
      <c r="D143" s="6">
        <v>4.2512999999999996</v>
      </c>
      <c r="E143" s="6">
        <v>229.2</v>
      </c>
      <c r="F143" s="6">
        <v>229.2</v>
      </c>
      <c r="G143" s="6" t="s">
        <v>764</v>
      </c>
      <c r="H143" s="52" t="s">
        <v>765</v>
      </c>
      <c r="I143" s="48" t="str">
        <f>_xlfn.XLOOKUP(B143,'13.1'!B:B,'13.1'!A:A,0)</f>
        <v>UKRAINA</v>
      </c>
    </row>
    <row r="144" spans="2:9" x14ac:dyDescent="0.35">
      <c r="B144" s="6" t="s">
        <v>679</v>
      </c>
      <c r="C144" s="52">
        <v>23</v>
      </c>
      <c r="D144" s="6">
        <v>4.2512999999999996</v>
      </c>
      <c r="E144" s="6">
        <v>624</v>
      </c>
      <c r="F144" s="6">
        <v>624</v>
      </c>
      <c r="G144" s="6" t="s">
        <v>766</v>
      </c>
      <c r="H144" s="52" t="s">
        <v>932</v>
      </c>
      <c r="I144" s="48" t="str">
        <f>_xlfn.XLOOKUP(B144,'13.1'!B:B,'13.1'!A:A,0)</f>
        <v>INDIE</v>
      </c>
    </row>
    <row r="145" spans="2:9" x14ac:dyDescent="0.35">
      <c r="B145" s="6" t="s">
        <v>679</v>
      </c>
      <c r="C145" s="52">
        <v>23</v>
      </c>
      <c r="D145" s="6">
        <v>4.2512999999999996</v>
      </c>
      <c r="E145" s="6">
        <v>179</v>
      </c>
      <c r="F145" s="6">
        <v>220.17</v>
      </c>
      <c r="G145" s="6" t="s">
        <v>767</v>
      </c>
      <c r="H145" s="52">
        <v>137005</v>
      </c>
      <c r="I145" s="48" t="str">
        <f>_xlfn.XLOOKUP(B145,'13.1'!B:B,'13.1'!A:A,0)</f>
        <v>INDIE</v>
      </c>
    </row>
    <row r="146" spans="2:9" x14ac:dyDescent="0.35">
      <c r="B146" s="6" t="s">
        <v>679</v>
      </c>
      <c r="C146" s="52">
        <v>23</v>
      </c>
      <c r="D146" s="6">
        <v>4.2512999999999996</v>
      </c>
      <c r="E146" s="6">
        <v>2454</v>
      </c>
      <c r="F146" s="6">
        <v>3018.42</v>
      </c>
      <c r="G146" s="6" t="s">
        <v>767</v>
      </c>
      <c r="H146" s="52" t="s">
        <v>701</v>
      </c>
      <c r="I146" s="48" t="str">
        <f>_xlfn.XLOOKUP(B146,'13.1'!B:B,'13.1'!A:A,0)</f>
        <v>INDIE</v>
      </c>
    </row>
    <row r="147" spans="2:9" x14ac:dyDescent="0.35">
      <c r="B147" s="6" t="s">
        <v>679</v>
      </c>
      <c r="C147" s="52">
        <v>23</v>
      </c>
      <c r="D147" s="6">
        <v>4.2512999999999996</v>
      </c>
      <c r="E147" s="6">
        <v>2442</v>
      </c>
      <c r="F147" s="6">
        <v>3003.66</v>
      </c>
      <c r="G147" s="6" t="s">
        <v>767</v>
      </c>
      <c r="H147" s="52" t="s">
        <v>701</v>
      </c>
      <c r="I147" s="48" t="str">
        <f>_xlfn.XLOOKUP(B147,'13.1'!B:B,'13.1'!A:A,0)</f>
        <v>INDIE</v>
      </c>
    </row>
    <row r="148" spans="2:9" x14ac:dyDescent="0.35">
      <c r="B148" s="6" t="s">
        <v>679</v>
      </c>
      <c r="C148" s="52">
        <v>23</v>
      </c>
      <c r="D148" s="6">
        <v>4.2512999999999996</v>
      </c>
      <c r="E148" s="6">
        <v>7</v>
      </c>
      <c r="F148" s="6">
        <v>8.61</v>
      </c>
      <c r="G148" s="6" t="s">
        <v>767</v>
      </c>
      <c r="H148" s="52">
        <v>137055</v>
      </c>
      <c r="I148" s="48" t="str">
        <f>_xlfn.XLOOKUP(B148,'13.1'!B:B,'13.1'!A:A,0)</f>
        <v>INDIE</v>
      </c>
    </row>
    <row r="149" spans="2:9" x14ac:dyDescent="0.35">
      <c r="B149" s="6" t="s">
        <v>679</v>
      </c>
      <c r="C149" s="52">
        <v>23</v>
      </c>
      <c r="D149" s="6">
        <v>4.2512999999999996</v>
      </c>
      <c r="E149" s="6">
        <v>75</v>
      </c>
      <c r="F149" s="6">
        <v>92.25</v>
      </c>
      <c r="G149" s="6" t="s">
        <v>767</v>
      </c>
      <c r="H149" s="52">
        <v>137088</v>
      </c>
      <c r="I149" s="48" t="str">
        <f>_xlfn.XLOOKUP(B149,'13.1'!B:B,'13.1'!A:A,0)</f>
        <v>INDIE</v>
      </c>
    </row>
    <row r="150" spans="2:9" x14ac:dyDescent="0.35">
      <c r="B150" s="6" t="s">
        <v>679</v>
      </c>
      <c r="C150" s="52">
        <v>23</v>
      </c>
      <c r="D150" s="6">
        <v>4.2512999999999996</v>
      </c>
      <c r="E150" s="6">
        <v>441</v>
      </c>
      <c r="F150" s="6">
        <v>542.42999999999995</v>
      </c>
      <c r="G150" s="6" t="s">
        <v>767</v>
      </c>
      <c r="H150" s="52">
        <v>137430</v>
      </c>
      <c r="I150" s="48" t="str">
        <f>_xlfn.XLOOKUP(B150,'13.1'!B:B,'13.1'!A:A,0)</f>
        <v>INDIE</v>
      </c>
    </row>
    <row r="151" spans="2:9" x14ac:dyDescent="0.35">
      <c r="B151" s="6" t="s">
        <v>679</v>
      </c>
      <c r="C151" s="52">
        <v>23</v>
      </c>
      <c r="D151" s="6">
        <v>4.2512999999999996</v>
      </c>
      <c r="E151" s="6">
        <v>19</v>
      </c>
      <c r="F151" s="6">
        <v>19</v>
      </c>
      <c r="G151" s="6" t="s">
        <v>768</v>
      </c>
      <c r="H151" s="52" t="s">
        <v>769</v>
      </c>
      <c r="I151" s="48" t="str">
        <f>_xlfn.XLOOKUP(B151,'13.1'!B:B,'13.1'!A:A,0)</f>
        <v>INDIE</v>
      </c>
    </row>
    <row r="152" spans="2:9" x14ac:dyDescent="0.35">
      <c r="B152" s="6" t="s">
        <v>679</v>
      </c>
      <c r="C152" s="52">
        <v>23</v>
      </c>
      <c r="D152" s="6">
        <v>4.2512999999999996</v>
      </c>
      <c r="E152" s="6">
        <v>16</v>
      </c>
      <c r="F152" s="6">
        <v>19.68</v>
      </c>
      <c r="G152" s="6" t="s">
        <v>770</v>
      </c>
      <c r="H152" s="52">
        <v>136141</v>
      </c>
      <c r="I152" s="48" t="str">
        <f>_xlfn.XLOOKUP(B152,'13.1'!B:B,'13.1'!A:A,0)</f>
        <v>INDIE</v>
      </c>
    </row>
    <row r="153" spans="2:9" x14ac:dyDescent="0.35">
      <c r="B153" s="6" t="s">
        <v>679</v>
      </c>
      <c r="C153" s="52">
        <v>23</v>
      </c>
      <c r="D153" s="6">
        <v>4.2512999999999996</v>
      </c>
      <c r="E153" s="6">
        <v>97</v>
      </c>
      <c r="F153" s="6">
        <v>119.31</v>
      </c>
      <c r="G153" s="6" t="s">
        <v>770</v>
      </c>
      <c r="H153" s="52" t="s">
        <v>962</v>
      </c>
      <c r="I153" s="48" t="str">
        <f>_xlfn.XLOOKUP(B153,'13.1'!B:B,'13.1'!A:A,0)</f>
        <v>INDIE</v>
      </c>
    </row>
    <row r="154" spans="2:9" x14ac:dyDescent="0.35">
      <c r="B154" s="6" t="s">
        <v>679</v>
      </c>
      <c r="C154" s="52">
        <v>23</v>
      </c>
      <c r="D154" s="6">
        <v>4.2512999999999996</v>
      </c>
      <c r="E154" s="6">
        <v>162</v>
      </c>
      <c r="F154" s="6">
        <v>199.26</v>
      </c>
      <c r="G154" s="6" t="s">
        <v>770</v>
      </c>
      <c r="H154" s="52">
        <v>136128</v>
      </c>
      <c r="I154" s="48" t="str">
        <f>_xlfn.XLOOKUP(B154,'13.1'!B:B,'13.1'!A:A,0)</f>
        <v>INDIE</v>
      </c>
    </row>
    <row r="155" spans="2:9" x14ac:dyDescent="0.35">
      <c r="B155" s="6" t="s">
        <v>679</v>
      </c>
      <c r="C155" s="52">
        <v>23</v>
      </c>
      <c r="D155" s="6">
        <v>4.2512999999999996</v>
      </c>
      <c r="E155" s="6">
        <v>184</v>
      </c>
      <c r="F155" s="6">
        <v>226.32</v>
      </c>
      <c r="G155" s="6" t="s">
        <v>770</v>
      </c>
      <c r="H155" s="52" t="s">
        <v>970</v>
      </c>
      <c r="I155" s="48" t="str">
        <f>_xlfn.XLOOKUP(B155,'13.1'!B:B,'13.1'!A:A,0)</f>
        <v>INDIE</v>
      </c>
    </row>
    <row r="156" spans="2:9" x14ac:dyDescent="0.35">
      <c r="B156" s="6" t="s">
        <v>679</v>
      </c>
      <c r="C156" s="52">
        <v>23</v>
      </c>
      <c r="D156" s="6">
        <v>4.2512999999999996</v>
      </c>
      <c r="E156" s="6">
        <v>88</v>
      </c>
      <c r="F156" s="6">
        <v>108.24</v>
      </c>
      <c r="G156" s="6" t="s">
        <v>770</v>
      </c>
      <c r="H156" s="52" t="s">
        <v>971</v>
      </c>
      <c r="I156" s="48" t="str">
        <f>_xlfn.XLOOKUP(B156,'13.1'!B:B,'13.1'!A:A,0)</f>
        <v>INDIE</v>
      </c>
    </row>
    <row r="157" spans="2:9" x14ac:dyDescent="0.35">
      <c r="B157" s="6" t="s">
        <v>679</v>
      </c>
      <c r="C157" s="52">
        <v>23</v>
      </c>
      <c r="D157" s="6">
        <v>4.2512999999999996</v>
      </c>
      <c r="E157" s="6">
        <v>600</v>
      </c>
      <c r="F157" s="6">
        <v>745.38</v>
      </c>
      <c r="G157" s="6" t="s">
        <v>770</v>
      </c>
      <c r="H157" s="52">
        <v>136070</v>
      </c>
      <c r="I157" s="48" t="str">
        <f>_xlfn.XLOOKUP(B157,'13.1'!B:B,'13.1'!A:A,0)</f>
        <v>INDIE</v>
      </c>
    </row>
    <row r="158" spans="2:9" x14ac:dyDescent="0.35">
      <c r="B158" s="6" t="s">
        <v>679</v>
      </c>
      <c r="C158" s="52">
        <v>23</v>
      </c>
      <c r="D158" s="6">
        <v>4.2512999999999996</v>
      </c>
      <c r="E158" s="6">
        <v>742</v>
      </c>
      <c r="F158" s="6">
        <v>912.66</v>
      </c>
      <c r="G158" s="6" t="s">
        <v>770</v>
      </c>
      <c r="H158" s="52">
        <v>136065</v>
      </c>
      <c r="I158" s="48" t="str">
        <f>_xlfn.XLOOKUP(B158,'13.1'!B:B,'13.1'!A:A,0)</f>
        <v>INDIE</v>
      </c>
    </row>
    <row r="159" spans="2:9" x14ac:dyDescent="0.35">
      <c r="B159" s="6" t="s">
        <v>679</v>
      </c>
      <c r="C159" s="52">
        <v>23</v>
      </c>
      <c r="D159" s="6">
        <v>4.2512999999999996</v>
      </c>
      <c r="E159" s="6">
        <v>6946</v>
      </c>
      <c r="F159" s="6">
        <v>8543.58</v>
      </c>
      <c r="G159" s="6" t="s">
        <v>770</v>
      </c>
      <c r="H159" s="52" t="s">
        <v>736</v>
      </c>
      <c r="I159" s="48" t="str">
        <f>_xlfn.XLOOKUP(B159,'13.1'!B:B,'13.1'!A:A,0)</f>
        <v>INDIE</v>
      </c>
    </row>
    <row r="160" spans="2:9" x14ac:dyDescent="0.35">
      <c r="B160" s="6" t="s">
        <v>679</v>
      </c>
      <c r="C160" s="52">
        <v>23</v>
      </c>
      <c r="D160" s="6">
        <v>4.2512999999999996</v>
      </c>
      <c r="E160" s="6">
        <v>6922</v>
      </c>
      <c r="F160" s="6">
        <v>8514.06</v>
      </c>
      <c r="G160" s="6" t="s">
        <v>770</v>
      </c>
      <c r="H160" s="52" t="s">
        <v>736</v>
      </c>
      <c r="I160" s="48" t="str">
        <f>_xlfn.XLOOKUP(B160,'13.1'!B:B,'13.1'!A:A,0)</f>
        <v>INDIE</v>
      </c>
    </row>
    <row r="161" spans="2:9" x14ac:dyDescent="0.35">
      <c r="B161" s="6" t="s">
        <v>679</v>
      </c>
      <c r="C161" s="52">
        <v>23</v>
      </c>
      <c r="D161" s="6">
        <v>4.2512999999999996</v>
      </c>
      <c r="E161" s="6">
        <v>97</v>
      </c>
      <c r="F161" s="6">
        <v>119.31</v>
      </c>
      <c r="G161" s="6" t="s">
        <v>770</v>
      </c>
      <c r="H161" s="52" t="s">
        <v>961</v>
      </c>
      <c r="I161" s="48" t="str">
        <f>_xlfn.XLOOKUP(B161,'13.1'!B:B,'13.1'!A:A,0)</f>
        <v>INDIE</v>
      </c>
    </row>
    <row r="162" spans="2:9" x14ac:dyDescent="0.35">
      <c r="B162" s="6" t="s">
        <v>679</v>
      </c>
      <c r="C162" s="52">
        <v>23</v>
      </c>
      <c r="D162" s="6">
        <v>4.2512999999999996</v>
      </c>
      <c r="E162" s="6">
        <v>37</v>
      </c>
      <c r="F162" s="6">
        <v>45.51</v>
      </c>
      <c r="G162" s="6" t="s">
        <v>770</v>
      </c>
      <c r="H162" s="52">
        <v>57136003</v>
      </c>
      <c r="I162" s="48" t="str">
        <f>_xlfn.XLOOKUP(B162,'13.1'!B:B,'13.1'!A:A,0)</f>
        <v>INDIE</v>
      </c>
    </row>
    <row r="163" spans="2:9" x14ac:dyDescent="0.35">
      <c r="B163" s="6" t="s">
        <v>679</v>
      </c>
      <c r="C163" s="52">
        <v>23</v>
      </c>
      <c r="D163" s="6">
        <v>4.2512999999999996</v>
      </c>
      <c r="E163" s="6">
        <v>635</v>
      </c>
      <c r="F163" s="6">
        <v>781.05</v>
      </c>
      <c r="G163" s="6" t="s">
        <v>770</v>
      </c>
      <c r="H163" s="52" t="s">
        <v>960</v>
      </c>
      <c r="I163" s="48" t="str">
        <f>_xlfn.XLOOKUP(B163,'13.1'!B:B,'13.1'!A:A,0)</f>
        <v>INDIE</v>
      </c>
    </row>
    <row r="164" spans="2:9" x14ac:dyDescent="0.35">
      <c r="B164" s="6" t="s">
        <v>679</v>
      </c>
      <c r="C164" s="52">
        <v>23</v>
      </c>
      <c r="D164" s="6">
        <v>4.2512999999999996</v>
      </c>
      <c r="E164" s="6">
        <v>315</v>
      </c>
      <c r="F164" s="6">
        <v>387.45</v>
      </c>
      <c r="G164" s="6" t="s">
        <v>770</v>
      </c>
      <c r="H164" s="52">
        <v>136063</v>
      </c>
      <c r="I164" s="48" t="str">
        <f>_xlfn.XLOOKUP(B164,'13.1'!B:B,'13.1'!A:A,0)</f>
        <v>INDIE</v>
      </c>
    </row>
    <row r="165" spans="2:9" x14ac:dyDescent="0.35">
      <c r="B165" s="6" t="s">
        <v>679</v>
      </c>
      <c r="C165" s="52">
        <v>23</v>
      </c>
      <c r="D165" s="6">
        <v>4.2512999999999996</v>
      </c>
      <c r="E165" s="6">
        <v>2453</v>
      </c>
      <c r="F165" s="6">
        <v>3017.19</v>
      </c>
      <c r="G165" s="6" t="s">
        <v>771</v>
      </c>
      <c r="H165" s="52" t="s">
        <v>701</v>
      </c>
      <c r="I165" s="48" t="str">
        <f>_xlfn.XLOOKUP(B165,'13.1'!B:B,'13.1'!A:A,0)</f>
        <v>INDIE</v>
      </c>
    </row>
    <row r="166" spans="2:9" x14ac:dyDescent="0.35">
      <c r="B166" s="6" t="s">
        <v>679</v>
      </c>
      <c r="C166" s="52">
        <v>23</v>
      </c>
      <c r="D166" s="6">
        <v>4.2512999999999996</v>
      </c>
      <c r="E166" s="6">
        <v>2441</v>
      </c>
      <c r="F166" s="6">
        <v>3002.43</v>
      </c>
      <c r="G166" s="6" t="s">
        <v>771</v>
      </c>
      <c r="H166" s="52" t="s">
        <v>701</v>
      </c>
      <c r="I166" s="48" t="str">
        <f>_xlfn.XLOOKUP(B166,'13.1'!B:B,'13.1'!A:A,0)</f>
        <v>INDIE</v>
      </c>
    </row>
    <row r="167" spans="2:9" x14ac:dyDescent="0.35">
      <c r="B167" s="6" t="s">
        <v>679</v>
      </c>
      <c r="C167" s="52">
        <v>23</v>
      </c>
      <c r="D167" s="6">
        <v>4.2512999999999996</v>
      </c>
      <c r="E167" s="6">
        <v>441</v>
      </c>
      <c r="F167" s="6">
        <v>542.42999999999995</v>
      </c>
      <c r="G167" s="6" t="s">
        <v>771</v>
      </c>
      <c r="H167" s="52">
        <v>137430</v>
      </c>
      <c r="I167" s="48" t="str">
        <f>_xlfn.XLOOKUP(B167,'13.1'!B:B,'13.1'!A:A,0)</f>
        <v>INDIE</v>
      </c>
    </row>
    <row r="168" spans="2:9" x14ac:dyDescent="0.35">
      <c r="B168" s="6" t="s">
        <v>679</v>
      </c>
      <c r="C168" s="52">
        <v>23</v>
      </c>
      <c r="D168" s="6">
        <v>4.2512999999999996</v>
      </c>
      <c r="E168" s="6">
        <v>179</v>
      </c>
      <c r="F168" s="6">
        <v>220.17</v>
      </c>
      <c r="G168" s="6" t="s">
        <v>771</v>
      </c>
      <c r="H168" s="52">
        <v>137005</v>
      </c>
      <c r="I168" s="48" t="str">
        <f>_xlfn.XLOOKUP(B168,'13.1'!B:B,'13.1'!A:A,0)</f>
        <v>INDIE</v>
      </c>
    </row>
    <row r="169" spans="2:9" x14ac:dyDescent="0.35">
      <c r="B169" s="6" t="s">
        <v>679</v>
      </c>
      <c r="C169" s="52">
        <v>23</v>
      </c>
      <c r="D169" s="6">
        <v>4.2512999999999996</v>
      </c>
      <c r="E169" s="6">
        <v>7</v>
      </c>
      <c r="F169" s="6">
        <v>8.61</v>
      </c>
      <c r="G169" s="6" t="s">
        <v>771</v>
      </c>
      <c r="H169" s="52">
        <v>137055</v>
      </c>
      <c r="I169" s="48" t="str">
        <f>_xlfn.XLOOKUP(B169,'13.1'!B:B,'13.1'!A:A,0)</f>
        <v>INDIE</v>
      </c>
    </row>
    <row r="170" spans="2:9" x14ac:dyDescent="0.35">
      <c r="B170" s="6" t="s">
        <v>679</v>
      </c>
      <c r="C170" s="52">
        <v>23</v>
      </c>
      <c r="D170" s="6">
        <v>4.2512999999999996</v>
      </c>
      <c r="E170" s="6">
        <v>75</v>
      </c>
      <c r="F170" s="6">
        <v>92.25</v>
      </c>
      <c r="G170" s="6" t="s">
        <v>771</v>
      </c>
      <c r="H170" s="52">
        <v>137088</v>
      </c>
      <c r="I170" s="48" t="str">
        <f>_xlfn.XLOOKUP(B170,'13.1'!B:B,'13.1'!A:A,0)</f>
        <v>INDIE</v>
      </c>
    </row>
    <row r="171" spans="2:9" x14ac:dyDescent="0.35">
      <c r="B171" s="6" t="s">
        <v>679</v>
      </c>
      <c r="C171" s="52">
        <v>23</v>
      </c>
      <c r="D171" s="6">
        <v>4.2512999999999996</v>
      </c>
      <c r="E171" s="6">
        <v>0</v>
      </c>
      <c r="F171" s="6">
        <v>0</v>
      </c>
      <c r="G171" s="6" t="s">
        <v>772</v>
      </c>
      <c r="H171" s="52" t="s">
        <v>933</v>
      </c>
      <c r="I171" s="48" t="str">
        <f>_xlfn.XLOOKUP(B171,'13.1'!B:B,'13.1'!A:A,0)</f>
        <v>INDIE</v>
      </c>
    </row>
    <row r="172" spans="2:9" x14ac:dyDescent="0.35">
      <c r="B172" s="6" t="s">
        <v>679</v>
      </c>
      <c r="C172" s="52">
        <v>23</v>
      </c>
      <c r="D172" s="6">
        <v>4.2512999999999996</v>
      </c>
      <c r="E172" s="6">
        <v>179</v>
      </c>
      <c r="F172" s="6">
        <v>220.17</v>
      </c>
      <c r="G172" s="6" t="s">
        <v>773</v>
      </c>
      <c r="H172" s="52">
        <v>137005</v>
      </c>
      <c r="I172" s="48" t="str">
        <f>_xlfn.XLOOKUP(B172,'13.1'!B:B,'13.1'!A:A,0)</f>
        <v>INDIE</v>
      </c>
    </row>
    <row r="173" spans="2:9" x14ac:dyDescent="0.35">
      <c r="B173" s="6" t="s">
        <v>679</v>
      </c>
      <c r="C173" s="52">
        <v>23</v>
      </c>
      <c r="D173" s="6">
        <v>4.2512999999999996</v>
      </c>
      <c r="E173" s="6">
        <v>443</v>
      </c>
      <c r="F173" s="6">
        <v>544.89</v>
      </c>
      <c r="G173" s="6" t="s">
        <v>773</v>
      </c>
      <c r="H173" s="52">
        <v>137431</v>
      </c>
      <c r="I173" s="48" t="str">
        <f>_xlfn.XLOOKUP(B173,'13.1'!B:B,'13.1'!A:A,0)</f>
        <v>INDIE</v>
      </c>
    </row>
    <row r="174" spans="2:9" x14ac:dyDescent="0.35">
      <c r="B174" s="6" t="s">
        <v>679</v>
      </c>
      <c r="C174" s="52">
        <v>23</v>
      </c>
      <c r="D174" s="6">
        <v>4.2512999999999996</v>
      </c>
      <c r="E174" s="6">
        <v>14</v>
      </c>
      <c r="F174" s="6">
        <v>17.22</v>
      </c>
      <c r="G174" s="6" t="s">
        <v>773</v>
      </c>
      <c r="H174" s="52">
        <v>137055</v>
      </c>
      <c r="I174" s="48" t="str">
        <f>_xlfn.XLOOKUP(B174,'13.1'!B:B,'13.1'!A:A,0)</f>
        <v>INDIE</v>
      </c>
    </row>
    <row r="175" spans="2:9" x14ac:dyDescent="0.35">
      <c r="B175" s="6" t="s">
        <v>679</v>
      </c>
      <c r="C175" s="52">
        <v>23</v>
      </c>
      <c r="D175" s="6">
        <v>4.2512999999999996</v>
      </c>
      <c r="E175" s="6">
        <v>4966</v>
      </c>
      <c r="F175" s="6">
        <v>6108.18</v>
      </c>
      <c r="G175" s="6" t="s">
        <v>773</v>
      </c>
      <c r="H175" s="52" t="s">
        <v>698</v>
      </c>
      <c r="I175" s="48" t="str">
        <f>_xlfn.XLOOKUP(B175,'13.1'!B:B,'13.1'!A:A,0)</f>
        <v>INDIE</v>
      </c>
    </row>
    <row r="176" spans="2:9" x14ac:dyDescent="0.35">
      <c r="B176" s="6" t="s">
        <v>679</v>
      </c>
      <c r="C176" s="52">
        <v>23</v>
      </c>
      <c r="D176" s="6">
        <v>4.2512999999999996</v>
      </c>
      <c r="E176" s="6">
        <v>2471</v>
      </c>
      <c r="F176" s="6">
        <v>3039.33</v>
      </c>
      <c r="G176" s="6" t="s">
        <v>774</v>
      </c>
      <c r="H176" s="52" t="s">
        <v>698</v>
      </c>
      <c r="I176" s="48" t="str">
        <f>_xlfn.XLOOKUP(B176,'13.1'!B:B,'13.1'!A:A,0)</f>
        <v>INDIE</v>
      </c>
    </row>
    <row r="177" spans="2:9" x14ac:dyDescent="0.35">
      <c r="B177" s="6" t="s">
        <v>679</v>
      </c>
      <c r="C177" s="52">
        <v>23</v>
      </c>
      <c r="D177" s="6">
        <v>4.2512999999999996</v>
      </c>
      <c r="E177" s="6">
        <v>3627</v>
      </c>
      <c r="F177" s="6">
        <v>4461.21</v>
      </c>
      <c r="G177" s="6" t="s">
        <v>775</v>
      </c>
      <c r="H177" s="52">
        <v>90223000</v>
      </c>
      <c r="I177" s="48" t="str">
        <f>_xlfn.XLOOKUP(B177,'13.1'!B:B,'13.1'!A:A,0)</f>
        <v>INDIE</v>
      </c>
    </row>
    <row r="178" spans="2:9" x14ac:dyDescent="0.35">
      <c r="B178" s="6" t="s">
        <v>679</v>
      </c>
      <c r="C178" s="52">
        <v>23</v>
      </c>
      <c r="D178" s="6">
        <v>4.2512999999999996</v>
      </c>
      <c r="E178" s="6">
        <v>2998</v>
      </c>
      <c r="F178" s="6">
        <v>3687.54</v>
      </c>
      <c r="G178" s="6" t="s">
        <v>776</v>
      </c>
      <c r="H178" s="52">
        <v>90223000</v>
      </c>
      <c r="I178" s="48" t="str">
        <f>_xlfn.XLOOKUP(B178,'13.1'!B:B,'13.1'!A:A,0)</f>
        <v>INDIE</v>
      </c>
    </row>
    <row r="179" spans="2:9" x14ac:dyDescent="0.35">
      <c r="B179" s="6" t="s">
        <v>679</v>
      </c>
      <c r="C179" s="52">
        <v>23</v>
      </c>
      <c r="D179" s="6">
        <v>4.2512999999999996</v>
      </c>
      <c r="E179" s="6">
        <v>3272</v>
      </c>
      <c r="F179" s="6">
        <v>4024.56</v>
      </c>
      <c r="G179" s="6" t="s">
        <v>777</v>
      </c>
      <c r="H179" s="52">
        <v>90223000</v>
      </c>
      <c r="I179" s="48" t="str">
        <f>_xlfn.XLOOKUP(B179,'13.1'!B:B,'13.1'!A:A,0)</f>
        <v>INDIE</v>
      </c>
    </row>
    <row r="180" spans="2:9" x14ac:dyDescent="0.35">
      <c r="B180" s="6" t="s">
        <v>679</v>
      </c>
      <c r="C180" s="52">
        <v>23</v>
      </c>
      <c r="D180" s="6">
        <v>4.2512999999999996</v>
      </c>
      <c r="E180" s="6">
        <v>1756.54</v>
      </c>
      <c r="F180" s="6">
        <v>1756.54</v>
      </c>
      <c r="G180" s="6" t="s">
        <v>778</v>
      </c>
      <c r="H180" s="52" t="s">
        <v>931</v>
      </c>
      <c r="I180" s="48" t="str">
        <f>_xlfn.XLOOKUP(B180,'13.1'!B:B,'13.1'!A:A,0)</f>
        <v>INDIE</v>
      </c>
    </row>
    <row r="181" spans="2:9" x14ac:dyDescent="0.35">
      <c r="B181" s="6" t="s">
        <v>679</v>
      </c>
      <c r="C181" s="52">
        <v>23</v>
      </c>
      <c r="D181" s="6">
        <v>4.2512999999999996</v>
      </c>
      <c r="E181" s="6">
        <v>6950</v>
      </c>
      <c r="F181" s="6">
        <v>8548.5</v>
      </c>
      <c r="G181" s="6" t="s">
        <v>779</v>
      </c>
      <c r="H181" s="52" t="s">
        <v>736</v>
      </c>
      <c r="I181" s="48" t="str">
        <f>_xlfn.XLOOKUP(B181,'13.1'!B:B,'13.1'!A:A,0)</f>
        <v>INDIE</v>
      </c>
    </row>
    <row r="182" spans="2:9" x14ac:dyDescent="0.35">
      <c r="B182" s="6" t="s">
        <v>679</v>
      </c>
      <c r="C182" s="52">
        <v>23</v>
      </c>
      <c r="D182" s="6">
        <v>4.2512999999999996</v>
      </c>
      <c r="E182" s="6">
        <v>6926</v>
      </c>
      <c r="F182" s="6">
        <v>8518.98</v>
      </c>
      <c r="G182" s="6" t="s">
        <v>779</v>
      </c>
      <c r="H182" s="52" t="s">
        <v>736</v>
      </c>
      <c r="I182" s="48" t="str">
        <f>_xlfn.XLOOKUP(B182,'13.1'!B:B,'13.1'!A:A,0)</f>
        <v>INDIE</v>
      </c>
    </row>
    <row r="183" spans="2:9" x14ac:dyDescent="0.35">
      <c r="B183" s="6" t="s">
        <v>679</v>
      </c>
      <c r="C183" s="52">
        <v>23</v>
      </c>
      <c r="D183" s="6">
        <v>4.2512999999999996</v>
      </c>
      <c r="E183" s="6">
        <v>97</v>
      </c>
      <c r="F183" s="6">
        <v>119.31</v>
      </c>
      <c r="G183" s="6" t="s">
        <v>779</v>
      </c>
      <c r="H183" s="52" t="s">
        <v>961</v>
      </c>
      <c r="I183" s="48" t="str">
        <f>_xlfn.XLOOKUP(B183,'13.1'!B:B,'13.1'!A:A,0)</f>
        <v>INDIE</v>
      </c>
    </row>
    <row r="184" spans="2:9" x14ac:dyDescent="0.35">
      <c r="B184" s="6" t="s">
        <v>679</v>
      </c>
      <c r="C184" s="52">
        <v>23</v>
      </c>
      <c r="D184" s="6">
        <v>4.2512999999999996</v>
      </c>
      <c r="E184" s="6">
        <v>97</v>
      </c>
      <c r="F184" s="6">
        <v>119.31</v>
      </c>
      <c r="G184" s="6" t="s">
        <v>779</v>
      </c>
      <c r="H184" s="52" t="s">
        <v>962</v>
      </c>
      <c r="I184" s="48" t="str">
        <f>_xlfn.XLOOKUP(B184,'13.1'!B:B,'13.1'!A:A,0)</f>
        <v>INDIE</v>
      </c>
    </row>
    <row r="185" spans="2:9" x14ac:dyDescent="0.35">
      <c r="B185" s="6" t="s">
        <v>679</v>
      </c>
      <c r="C185" s="52">
        <v>23</v>
      </c>
      <c r="D185" s="6">
        <v>4.2512999999999996</v>
      </c>
      <c r="E185" s="6">
        <v>162</v>
      </c>
      <c r="F185" s="6">
        <v>199.26</v>
      </c>
      <c r="G185" s="6" t="s">
        <v>779</v>
      </c>
      <c r="H185" s="52">
        <v>136128</v>
      </c>
      <c r="I185" s="48" t="str">
        <f>_xlfn.XLOOKUP(B185,'13.1'!B:B,'13.1'!A:A,0)</f>
        <v>INDIE</v>
      </c>
    </row>
    <row r="186" spans="2:9" x14ac:dyDescent="0.35">
      <c r="B186" s="6" t="s">
        <v>679</v>
      </c>
      <c r="C186" s="52">
        <v>23</v>
      </c>
      <c r="D186" s="6">
        <v>4.2512999999999996</v>
      </c>
      <c r="E186" s="6">
        <v>184</v>
      </c>
      <c r="F186" s="6">
        <v>226.32</v>
      </c>
      <c r="G186" s="6" t="s">
        <v>779</v>
      </c>
      <c r="H186" s="52" t="s">
        <v>970</v>
      </c>
      <c r="I186" s="48" t="str">
        <f>_xlfn.XLOOKUP(B186,'13.1'!B:B,'13.1'!A:A,0)</f>
        <v>INDIE</v>
      </c>
    </row>
    <row r="187" spans="2:9" x14ac:dyDescent="0.35">
      <c r="B187" s="6" t="s">
        <v>679</v>
      </c>
      <c r="C187" s="52">
        <v>23</v>
      </c>
      <c r="D187" s="6">
        <v>4.2512999999999996</v>
      </c>
      <c r="E187" s="6">
        <v>88</v>
      </c>
      <c r="F187" s="6">
        <v>108.24</v>
      </c>
      <c r="G187" s="6" t="s">
        <v>779</v>
      </c>
      <c r="H187" s="52" t="s">
        <v>971</v>
      </c>
      <c r="I187" s="48" t="str">
        <f>_xlfn.XLOOKUP(B187,'13.1'!B:B,'13.1'!A:A,0)</f>
        <v>INDIE</v>
      </c>
    </row>
    <row r="188" spans="2:9" x14ac:dyDescent="0.35">
      <c r="B188" s="6" t="s">
        <v>679</v>
      </c>
      <c r="C188" s="52">
        <v>23</v>
      </c>
      <c r="D188" s="6">
        <v>4.2512999999999996</v>
      </c>
      <c r="E188" s="6">
        <v>606</v>
      </c>
      <c r="F188" s="6">
        <v>745.38</v>
      </c>
      <c r="G188" s="6" t="s">
        <v>779</v>
      </c>
      <c r="H188" s="52">
        <v>136070</v>
      </c>
      <c r="I188" s="48" t="str">
        <f>_xlfn.XLOOKUP(B188,'13.1'!B:B,'13.1'!A:A,0)</f>
        <v>INDIE</v>
      </c>
    </row>
    <row r="189" spans="2:9" x14ac:dyDescent="0.35">
      <c r="B189" s="6" t="s">
        <v>679</v>
      </c>
      <c r="C189" s="52">
        <v>23</v>
      </c>
      <c r="D189" s="6">
        <v>4.2512999999999996</v>
      </c>
      <c r="E189" s="6">
        <v>742</v>
      </c>
      <c r="F189" s="6">
        <v>912.66</v>
      </c>
      <c r="G189" s="6" t="s">
        <v>779</v>
      </c>
      <c r="H189" s="52">
        <v>136065</v>
      </c>
      <c r="I189" s="48" t="str">
        <f>_xlfn.XLOOKUP(B189,'13.1'!B:B,'13.1'!A:A,0)</f>
        <v>INDIE</v>
      </c>
    </row>
    <row r="190" spans="2:9" x14ac:dyDescent="0.35">
      <c r="B190" s="6" t="s">
        <v>679</v>
      </c>
      <c r="C190" s="52">
        <v>23</v>
      </c>
      <c r="D190" s="6">
        <v>4.2512999999999996</v>
      </c>
      <c r="E190" s="6">
        <v>37</v>
      </c>
      <c r="F190" s="6">
        <v>45.51</v>
      </c>
      <c r="G190" s="6" t="s">
        <v>779</v>
      </c>
      <c r="H190" s="52">
        <v>57136003</v>
      </c>
      <c r="I190" s="48" t="str">
        <f>_xlfn.XLOOKUP(B190,'13.1'!B:B,'13.1'!A:A,0)</f>
        <v>INDIE</v>
      </c>
    </row>
    <row r="191" spans="2:9" x14ac:dyDescent="0.35">
      <c r="B191" s="6" t="s">
        <v>679</v>
      </c>
      <c r="C191" s="52">
        <v>23</v>
      </c>
      <c r="D191" s="6">
        <v>4.2512999999999996</v>
      </c>
      <c r="E191" s="6">
        <v>635</v>
      </c>
      <c r="F191" s="6">
        <v>781.05</v>
      </c>
      <c r="G191" s="6" t="s">
        <v>779</v>
      </c>
      <c r="H191" s="52" t="s">
        <v>960</v>
      </c>
      <c r="I191" s="48" t="str">
        <f>_xlfn.XLOOKUP(B191,'13.1'!B:B,'13.1'!A:A,0)</f>
        <v>INDIE</v>
      </c>
    </row>
    <row r="192" spans="2:9" x14ac:dyDescent="0.35">
      <c r="B192" s="6" t="s">
        <v>679</v>
      </c>
      <c r="C192" s="52">
        <v>23</v>
      </c>
      <c r="D192" s="6">
        <v>4.2512999999999996</v>
      </c>
      <c r="E192" s="6">
        <v>315</v>
      </c>
      <c r="F192" s="6">
        <v>387.45</v>
      </c>
      <c r="G192" s="6" t="s">
        <v>779</v>
      </c>
      <c r="H192" s="52">
        <v>136063</v>
      </c>
      <c r="I192" s="48" t="str">
        <f>_xlfn.XLOOKUP(B192,'13.1'!B:B,'13.1'!A:A,0)</f>
        <v>INDIE</v>
      </c>
    </row>
    <row r="193" spans="2:9" x14ac:dyDescent="0.35">
      <c r="B193" s="6" t="s">
        <v>679</v>
      </c>
      <c r="C193" s="52">
        <v>23</v>
      </c>
      <c r="D193" s="6">
        <v>4.2512999999999996</v>
      </c>
      <c r="E193" s="6">
        <v>16</v>
      </c>
      <c r="F193" s="6">
        <v>19.68</v>
      </c>
      <c r="G193" s="6" t="s">
        <v>779</v>
      </c>
      <c r="H193" s="52">
        <v>136141</v>
      </c>
      <c r="I193" s="48" t="str">
        <f>_xlfn.XLOOKUP(B193,'13.1'!B:B,'13.1'!A:A,0)</f>
        <v>INDIE</v>
      </c>
    </row>
    <row r="194" spans="2:9" x14ac:dyDescent="0.35">
      <c r="B194" s="6" t="s">
        <v>679</v>
      </c>
      <c r="C194" s="52">
        <v>23</v>
      </c>
      <c r="D194" s="6">
        <v>4.2512999999999996</v>
      </c>
      <c r="E194" s="6">
        <v>1816.43</v>
      </c>
      <c r="F194" s="6">
        <v>1816.43</v>
      </c>
      <c r="G194" s="6" t="s">
        <v>780</v>
      </c>
      <c r="H194" s="52" t="s">
        <v>934</v>
      </c>
      <c r="I194" s="48" t="str">
        <f>_xlfn.XLOOKUP(B194,'13.1'!B:B,'13.1'!A:A,0)</f>
        <v>INDIE</v>
      </c>
    </row>
    <row r="195" spans="2:9" x14ac:dyDescent="0.35">
      <c r="B195" s="6" t="s">
        <v>679</v>
      </c>
      <c r="C195" s="52">
        <v>23</v>
      </c>
      <c r="D195" s="6">
        <v>4.2512999999999996</v>
      </c>
      <c r="E195" s="6">
        <v>2634.81</v>
      </c>
      <c r="F195" s="6">
        <v>2634.81</v>
      </c>
      <c r="G195" s="6" t="s">
        <v>778</v>
      </c>
      <c r="H195" s="52" t="s">
        <v>931</v>
      </c>
      <c r="I195" s="48" t="str">
        <f>_xlfn.XLOOKUP(B195,'13.1'!B:B,'13.1'!A:A,0)</f>
        <v>INDIE</v>
      </c>
    </row>
    <row r="196" spans="2:9" x14ac:dyDescent="0.35">
      <c r="B196" s="6" t="s">
        <v>706</v>
      </c>
      <c r="C196" s="52">
        <v>23</v>
      </c>
      <c r="D196" s="6">
        <v>4.2662000000000004</v>
      </c>
      <c r="E196" s="6">
        <v>403.8</v>
      </c>
      <c r="F196" s="6">
        <v>403.8</v>
      </c>
      <c r="G196" s="6" t="s">
        <v>755</v>
      </c>
      <c r="H196" s="52" t="s">
        <v>724</v>
      </c>
      <c r="I196" s="48" t="str">
        <f>_xlfn.XLOOKUP(B196,'13.1'!B:B,'13.1'!A:A,0)</f>
        <v>UKRAINA</v>
      </c>
    </row>
    <row r="197" spans="2:9" x14ac:dyDescent="0.35">
      <c r="B197" s="6" t="s">
        <v>706</v>
      </c>
      <c r="C197" s="52">
        <v>23</v>
      </c>
      <c r="D197" s="6">
        <v>4.2662000000000004</v>
      </c>
      <c r="E197" s="6">
        <v>162</v>
      </c>
      <c r="F197" s="6">
        <v>162</v>
      </c>
      <c r="G197" s="6" t="s">
        <v>760</v>
      </c>
      <c r="H197" s="52" t="s">
        <v>761</v>
      </c>
      <c r="I197" s="48" t="str">
        <f>_xlfn.XLOOKUP(B197,'13.1'!B:B,'13.1'!A:A,0)</f>
        <v>UKRAINA</v>
      </c>
    </row>
    <row r="198" spans="2:9" x14ac:dyDescent="0.35">
      <c r="B198" s="6" t="s">
        <v>679</v>
      </c>
      <c r="C198" s="52">
        <v>23</v>
      </c>
      <c r="D198" s="6">
        <v>4.2662000000000004</v>
      </c>
      <c r="E198" s="6">
        <v>124</v>
      </c>
      <c r="F198" s="6">
        <v>124</v>
      </c>
      <c r="G198" s="6" t="s">
        <v>781</v>
      </c>
      <c r="H198" s="52" t="s">
        <v>782</v>
      </c>
      <c r="I198" s="48" t="str">
        <f>_xlfn.XLOOKUP(B198,'13.1'!B:B,'13.1'!A:A,0)</f>
        <v>INDIE</v>
      </c>
    </row>
    <row r="199" spans="2:9" x14ac:dyDescent="0.35">
      <c r="B199" s="6" t="s">
        <v>679</v>
      </c>
      <c r="C199" s="52">
        <v>23</v>
      </c>
      <c r="D199" s="6">
        <v>4.2662000000000004</v>
      </c>
      <c r="E199" s="6">
        <v>116.5</v>
      </c>
      <c r="F199" s="6">
        <v>116.5</v>
      </c>
      <c r="G199" s="6" t="s">
        <v>781</v>
      </c>
      <c r="H199" s="52" t="s">
        <v>783</v>
      </c>
      <c r="I199" s="48" t="str">
        <f>_xlfn.XLOOKUP(B199,'13.1'!B:B,'13.1'!A:A,0)</f>
        <v>INDIE</v>
      </c>
    </row>
    <row r="200" spans="2:9" x14ac:dyDescent="0.35">
      <c r="B200" s="6" t="s">
        <v>679</v>
      </c>
      <c r="C200" s="52">
        <v>23</v>
      </c>
      <c r="D200" s="6">
        <v>4.2662000000000004</v>
      </c>
      <c r="E200" s="6">
        <v>67.5</v>
      </c>
      <c r="F200" s="6">
        <v>67.5</v>
      </c>
      <c r="G200" s="6" t="s">
        <v>781</v>
      </c>
      <c r="H200" s="52" t="s">
        <v>784</v>
      </c>
      <c r="I200" s="48" t="str">
        <f>_xlfn.XLOOKUP(B200,'13.1'!B:B,'13.1'!A:A,0)</f>
        <v>INDIE</v>
      </c>
    </row>
    <row r="201" spans="2:9" x14ac:dyDescent="0.35">
      <c r="B201" s="6" t="s">
        <v>679</v>
      </c>
      <c r="C201" s="52">
        <v>23</v>
      </c>
      <c r="D201" s="6">
        <v>4.2662000000000004</v>
      </c>
      <c r="E201" s="6">
        <v>203</v>
      </c>
      <c r="F201" s="6">
        <v>203</v>
      </c>
      <c r="G201" s="6" t="s">
        <v>781</v>
      </c>
      <c r="H201" s="52" t="s">
        <v>785</v>
      </c>
      <c r="I201" s="48" t="str">
        <f>_xlfn.XLOOKUP(B201,'13.1'!B:B,'13.1'!A:A,0)</f>
        <v>INDIE</v>
      </c>
    </row>
    <row r="202" spans="2:9" x14ac:dyDescent="0.35">
      <c r="B202" s="6" t="s">
        <v>679</v>
      </c>
      <c r="C202" s="52">
        <v>23</v>
      </c>
      <c r="D202" s="6">
        <v>3.5884</v>
      </c>
      <c r="E202" s="6">
        <v>17808</v>
      </c>
      <c r="F202" s="6">
        <v>17808</v>
      </c>
      <c r="G202" s="6" t="s">
        <v>786</v>
      </c>
      <c r="H202" s="52" t="s">
        <v>935</v>
      </c>
      <c r="I202" s="48" t="str">
        <f>_xlfn.XLOOKUP(B202,'13.1'!B:B,'13.1'!A:A,0)</f>
        <v>INDIE</v>
      </c>
    </row>
    <row r="203" spans="2:9" x14ac:dyDescent="0.35">
      <c r="B203" s="6" t="s">
        <v>722</v>
      </c>
      <c r="C203" s="52">
        <v>23</v>
      </c>
      <c r="D203" s="6">
        <v>1</v>
      </c>
      <c r="E203" s="6">
        <v>1050.92</v>
      </c>
      <c r="F203" s="6">
        <v>1292.6300000000001</v>
      </c>
      <c r="G203" s="6" t="s">
        <v>787</v>
      </c>
      <c r="H203" s="52">
        <v>2302072</v>
      </c>
      <c r="I203" s="48" t="str">
        <f>_xlfn.XLOOKUP(B203,'13.1'!B:B,'13.1'!A:A,0)</f>
        <v>CHINY</v>
      </c>
    </row>
    <row r="204" spans="2:9" x14ac:dyDescent="0.35">
      <c r="B204" s="6" t="s">
        <v>722</v>
      </c>
      <c r="C204" s="52">
        <v>23</v>
      </c>
      <c r="D204" s="6">
        <v>1</v>
      </c>
      <c r="E204" s="6">
        <v>1804.5</v>
      </c>
      <c r="F204" s="6">
        <v>2219.54</v>
      </c>
      <c r="G204" s="6" t="s">
        <v>787</v>
      </c>
      <c r="H204" s="52">
        <v>2312056</v>
      </c>
      <c r="I204" s="48" t="str">
        <f>_xlfn.XLOOKUP(B204,'13.1'!B:B,'13.1'!A:A,0)</f>
        <v>CHINY</v>
      </c>
    </row>
    <row r="205" spans="2:9" x14ac:dyDescent="0.35">
      <c r="B205" s="6" t="s">
        <v>722</v>
      </c>
      <c r="C205" s="52">
        <v>23</v>
      </c>
      <c r="D205" s="6">
        <v>1</v>
      </c>
      <c r="E205" s="6">
        <v>5448.6</v>
      </c>
      <c r="F205" s="6">
        <v>6701.78</v>
      </c>
      <c r="G205" s="6" t="s">
        <v>787</v>
      </c>
      <c r="H205" s="52">
        <v>2312054</v>
      </c>
      <c r="I205" s="48" t="str">
        <f>_xlfn.XLOOKUP(B205,'13.1'!B:B,'13.1'!A:A,0)</f>
        <v>CHINY</v>
      </c>
    </row>
    <row r="206" spans="2:9" x14ac:dyDescent="0.35">
      <c r="B206" s="6" t="s">
        <v>722</v>
      </c>
      <c r="C206" s="52">
        <v>23</v>
      </c>
      <c r="D206" s="6">
        <v>1</v>
      </c>
      <c r="E206" s="6">
        <v>5846.4</v>
      </c>
      <c r="F206" s="6">
        <v>7191.07</v>
      </c>
      <c r="G206" s="6" t="s">
        <v>788</v>
      </c>
      <c r="H206" s="52">
        <v>23120</v>
      </c>
      <c r="I206" s="48" t="str">
        <f>_xlfn.XLOOKUP(B206,'13.1'!B:B,'13.1'!A:A,0)</f>
        <v>CHINY</v>
      </c>
    </row>
    <row r="207" spans="2:9" x14ac:dyDescent="0.35">
      <c r="B207" s="6" t="s">
        <v>722</v>
      </c>
      <c r="C207" s="52">
        <v>23</v>
      </c>
      <c r="D207" s="6">
        <v>1</v>
      </c>
      <c r="E207" s="6">
        <v>1117.5999999999999</v>
      </c>
      <c r="F207" s="6">
        <v>1374.65</v>
      </c>
      <c r="G207" s="6" t="s">
        <v>789</v>
      </c>
      <c r="H207" s="52">
        <v>2312055</v>
      </c>
      <c r="I207" s="48" t="str">
        <f>_xlfn.XLOOKUP(B207,'13.1'!B:B,'13.1'!A:A,0)</f>
        <v>CHINY</v>
      </c>
    </row>
    <row r="208" spans="2:9" x14ac:dyDescent="0.35">
      <c r="B208" s="6" t="s">
        <v>722</v>
      </c>
      <c r="C208" s="52">
        <v>23</v>
      </c>
      <c r="D208" s="6">
        <v>1</v>
      </c>
      <c r="E208" s="6">
        <v>5910.3</v>
      </c>
      <c r="F208" s="6">
        <v>7269.67</v>
      </c>
      <c r="G208" s="6" t="s">
        <v>789</v>
      </c>
      <c r="H208" s="52">
        <v>2312060</v>
      </c>
      <c r="I208" s="48" t="str">
        <f>_xlfn.XLOOKUP(B208,'13.1'!B:B,'13.1'!A:A,0)</f>
        <v>CHINY</v>
      </c>
    </row>
    <row r="209" spans="2:9" x14ac:dyDescent="0.35">
      <c r="B209" s="6" t="s">
        <v>722</v>
      </c>
      <c r="C209" s="52">
        <v>23</v>
      </c>
      <c r="D209" s="6">
        <v>1</v>
      </c>
      <c r="E209" s="6">
        <v>3190.6</v>
      </c>
      <c r="F209" s="6">
        <v>3924.44</v>
      </c>
      <c r="G209" s="6" t="s">
        <v>789</v>
      </c>
      <c r="H209" s="52">
        <v>2312062</v>
      </c>
      <c r="I209" s="48" t="str">
        <f>_xlfn.XLOOKUP(B209,'13.1'!B:B,'13.1'!A:A,0)</f>
        <v>CHINY</v>
      </c>
    </row>
    <row r="210" spans="2:9" x14ac:dyDescent="0.35">
      <c r="B210" s="6" t="s">
        <v>722</v>
      </c>
      <c r="C210" s="52">
        <v>23</v>
      </c>
      <c r="D210" s="6">
        <v>1</v>
      </c>
      <c r="E210" s="6">
        <v>4545</v>
      </c>
      <c r="F210" s="6">
        <v>5590.35</v>
      </c>
      <c r="G210" s="6" t="s">
        <v>789</v>
      </c>
      <c r="H210" s="52">
        <v>2312065</v>
      </c>
      <c r="I210" s="48" t="str">
        <f>_xlfn.XLOOKUP(B210,'13.1'!B:B,'13.1'!A:A,0)</f>
        <v>CHINY</v>
      </c>
    </row>
    <row r="211" spans="2:9" x14ac:dyDescent="0.35">
      <c r="B211" s="6" t="s">
        <v>722</v>
      </c>
      <c r="C211" s="52">
        <v>23</v>
      </c>
      <c r="D211" s="6">
        <v>1</v>
      </c>
      <c r="E211" s="6">
        <v>620.05999999999995</v>
      </c>
      <c r="F211" s="6">
        <v>762.67</v>
      </c>
      <c r="G211" s="6" t="s">
        <v>790</v>
      </c>
      <c r="H211" s="52">
        <v>2312062</v>
      </c>
      <c r="I211" s="48" t="str">
        <f>_xlfn.XLOOKUP(B211,'13.1'!B:B,'13.1'!A:A,0)</f>
        <v>CHINY</v>
      </c>
    </row>
    <row r="212" spans="2:9" x14ac:dyDescent="0.35">
      <c r="B212" s="6" t="s">
        <v>679</v>
      </c>
      <c r="C212" s="52">
        <v>23</v>
      </c>
      <c r="D212" s="6">
        <v>4.2662000000000004</v>
      </c>
      <c r="E212" s="6">
        <v>3443</v>
      </c>
      <c r="F212" s="6">
        <v>4234.8900000000003</v>
      </c>
      <c r="G212" s="6" t="s">
        <v>791</v>
      </c>
      <c r="H212" s="52" t="s">
        <v>792</v>
      </c>
      <c r="I212" s="48" t="str">
        <f>_xlfn.XLOOKUP(B212,'13.1'!B:B,'13.1'!A:A,0)</f>
        <v>INDIE</v>
      </c>
    </row>
    <row r="213" spans="2:9" x14ac:dyDescent="0.35">
      <c r="B213" s="6" t="s">
        <v>679</v>
      </c>
      <c r="C213" s="52">
        <v>23</v>
      </c>
      <c r="D213" s="6">
        <v>4.2662000000000004</v>
      </c>
      <c r="E213" s="6">
        <v>322</v>
      </c>
      <c r="F213" s="6">
        <v>396.06</v>
      </c>
      <c r="G213" s="6" t="s">
        <v>791</v>
      </c>
      <c r="H213" s="52">
        <v>137411</v>
      </c>
      <c r="I213" s="48" t="str">
        <f>_xlfn.XLOOKUP(B213,'13.1'!B:B,'13.1'!A:A,0)</f>
        <v>INDIE</v>
      </c>
    </row>
    <row r="214" spans="2:9" x14ac:dyDescent="0.35">
      <c r="B214" s="6" t="s">
        <v>679</v>
      </c>
      <c r="C214" s="52">
        <v>23</v>
      </c>
      <c r="D214" s="6">
        <v>4.2662000000000004</v>
      </c>
      <c r="E214" s="6">
        <v>329</v>
      </c>
      <c r="F214" s="6">
        <v>404.67</v>
      </c>
      <c r="G214" s="6" t="s">
        <v>791</v>
      </c>
      <c r="H214" s="52">
        <v>137413</v>
      </c>
      <c r="I214" s="48" t="str">
        <f>_xlfn.XLOOKUP(B214,'13.1'!B:B,'13.1'!A:A,0)</f>
        <v>INDIE</v>
      </c>
    </row>
    <row r="215" spans="2:9" x14ac:dyDescent="0.35">
      <c r="B215" s="6" t="s">
        <v>679</v>
      </c>
      <c r="C215" s="52">
        <v>23</v>
      </c>
      <c r="D215" s="6">
        <v>4.2662000000000004</v>
      </c>
      <c r="E215" s="6">
        <v>179</v>
      </c>
      <c r="F215" s="6">
        <v>220.17</v>
      </c>
      <c r="G215" s="6" t="s">
        <v>791</v>
      </c>
      <c r="H215" s="52">
        <v>137005</v>
      </c>
      <c r="I215" s="48" t="str">
        <f>_xlfn.XLOOKUP(B215,'13.1'!B:B,'13.1'!A:A,0)</f>
        <v>INDIE</v>
      </c>
    </row>
    <row r="216" spans="2:9" x14ac:dyDescent="0.35">
      <c r="B216" s="6" t="s">
        <v>679</v>
      </c>
      <c r="C216" s="52">
        <v>23</v>
      </c>
      <c r="D216" s="6">
        <v>4.2662000000000004</v>
      </c>
      <c r="E216" s="6">
        <v>321</v>
      </c>
      <c r="F216" s="6">
        <v>394.83</v>
      </c>
      <c r="G216" s="6" t="s">
        <v>791</v>
      </c>
      <c r="H216" s="52">
        <v>137062</v>
      </c>
      <c r="I216" s="48" t="str">
        <f>_xlfn.XLOOKUP(B216,'13.1'!B:B,'13.1'!A:A,0)</f>
        <v>INDIE</v>
      </c>
    </row>
    <row r="217" spans="2:9" x14ac:dyDescent="0.35">
      <c r="B217" s="6" t="s">
        <v>679</v>
      </c>
      <c r="C217" s="52">
        <v>23</v>
      </c>
      <c r="D217" s="6">
        <v>4.2662000000000004</v>
      </c>
      <c r="E217" s="6">
        <v>63</v>
      </c>
      <c r="F217" s="6">
        <v>77.489999999999995</v>
      </c>
      <c r="G217" s="6" t="s">
        <v>791</v>
      </c>
      <c r="H217" s="52" t="s">
        <v>972</v>
      </c>
      <c r="I217" s="48" t="str">
        <f>_xlfn.XLOOKUP(B217,'13.1'!B:B,'13.1'!A:A,0)</f>
        <v>INDIE</v>
      </c>
    </row>
    <row r="218" spans="2:9" x14ac:dyDescent="0.35">
      <c r="B218" s="6" t="s">
        <v>679</v>
      </c>
      <c r="C218" s="52">
        <v>23</v>
      </c>
      <c r="D218" s="6">
        <v>4.2662000000000004</v>
      </c>
      <c r="E218" s="6">
        <v>45</v>
      </c>
      <c r="F218" s="6">
        <v>55.35</v>
      </c>
      <c r="G218" s="6" t="s">
        <v>791</v>
      </c>
      <c r="H218" s="52">
        <v>137088</v>
      </c>
      <c r="I218" s="48" t="str">
        <f>_xlfn.XLOOKUP(B218,'13.1'!B:B,'13.1'!A:A,0)</f>
        <v>INDIE</v>
      </c>
    </row>
    <row r="219" spans="2:9" x14ac:dyDescent="0.35">
      <c r="B219" s="6" t="s">
        <v>679</v>
      </c>
      <c r="C219" s="52">
        <v>23</v>
      </c>
      <c r="D219" s="6">
        <v>4.2662000000000004</v>
      </c>
      <c r="E219" s="6">
        <v>15.99</v>
      </c>
      <c r="F219" s="6">
        <v>19.670000000000002</v>
      </c>
      <c r="G219" s="6" t="s">
        <v>791</v>
      </c>
      <c r="H219" s="52">
        <v>137136</v>
      </c>
      <c r="I219" s="48" t="str">
        <f>_xlfn.XLOOKUP(B219,'13.1'!B:B,'13.1'!A:A,0)</f>
        <v>INDIE</v>
      </c>
    </row>
    <row r="220" spans="2:9" x14ac:dyDescent="0.35">
      <c r="B220" s="6" t="s">
        <v>679</v>
      </c>
      <c r="C220" s="52">
        <v>23</v>
      </c>
      <c r="D220" s="6">
        <v>4.2662000000000004</v>
      </c>
      <c r="E220" s="6">
        <v>9681.24</v>
      </c>
      <c r="F220" s="6">
        <v>9681.24</v>
      </c>
      <c r="G220" s="6" t="s">
        <v>793</v>
      </c>
      <c r="H220" s="52" t="s">
        <v>794</v>
      </c>
      <c r="I220" s="48" t="str">
        <f>_xlfn.XLOOKUP(B220,'13.1'!B:B,'13.1'!A:A,0)</f>
        <v>INDIE</v>
      </c>
    </row>
    <row r="221" spans="2:9" x14ac:dyDescent="0.35">
      <c r="B221" s="6" t="s">
        <v>679</v>
      </c>
      <c r="C221" s="52">
        <v>23</v>
      </c>
      <c r="D221" s="6">
        <v>4.2662000000000004</v>
      </c>
      <c r="E221" s="6">
        <v>117</v>
      </c>
      <c r="F221" s="6">
        <v>143.91</v>
      </c>
      <c r="G221" s="6" t="s">
        <v>795</v>
      </c>
      <c r="H221" s="52">
        <v>139170</v>
      </c>
      <c r="I221" s="48" t="str">
        <f>_xlfn.XLOOKUP(B221,'13.1'!B:B,'13.1'!A:A,0)</f>
        <v>INDIE</v>
      </c>
    </row>
    <row r="222" spans="2:9" x14ac:dyDescent="0.35">
      <c r="B222" s="6" t="s">
        <v>722</v>
      </c>
      <c r="C222" s="52">
        <v>23</v>
      </c>
      <c r="D222" s="6">
        <v>1</v>
      </c>
      <c r="E222" s="6">
        <v>1970.1</v>
      </c>
      <c r="F222" s="6">
        <v>2423.2199999999998</v>
      </c>
      <c r="G222" s="6" t="s">
        <v>796</v>
      </c>
      <c r="H222" s="52">
        <v>2312060</v>
      </c>
      <c r="I222" s="48" t="str">
        <f>_xlfn.XLOOKUP(B222,'13.1'!B:B,'13.1'!A:A,0)</f>
        <v>CHINY</v>
      </c>
    </row>
    <row r="223" spans="2:9" x14ac:dyDescent="0.35">
      <c r="B223" s="6" t="s">
        <v>679</v>
      </c>
      <c r="C223" s="52">
        <v>23</v>
      </c>
      <c r="D223" s="6">
        <v>4.2662000000000004</v>
      </c>
      <c r="E223" s="6">
        <v>2453</v>
      </c>
      <c r="F223" s="6">
        <v>3017.19</v>
      </c>
      <c r="G223" s="6" t="s">
        <v>797</v>
      </c>
      <c r="H223" s="52" t="s">
        <v>701</v>
      </c>
      <c r="I223" s="48" t="str">
        <f>_xlfn.XLOOKUP(B223,'13.1'!B:B,'13.1'!A:A,0)</f>
        <v>INDIE</v>
      </c>
    </row>
    <row r="224" spans="2:9" x14ac:dyDescent="0.35">
      <c r="B224" s="6" t="s">
        <v>679</v>
      </c>
      <c r="C224" s="52">
        <v>23</v>
      </c>
      <c r="D224" s="6">
        <v>4.2662000000000004</v>
      </c>
      <c r="E224" s="6">
        <v>373</v>
      </c>
      <c r="F224" s="6">
        <v>458.79</v>
      </c>
      <c r="G224" s="6" t="s">
        <v>797</v>
      </c>
      <c r="H224" s="52">
        <v>137418</v>
      </c>
      <c r="I224" s="48" t="str">
        <f>_xlfn.XLOOKUP(B224,'13.1'!B:B,'13.1'!A:A,0)</f>
        <v>INDIE</v>
      </c>
    </row>
    <row r="225" spans="2:9" x14ac:dyDescent="0.35">
      <c r="B225" s="6" t="s">
        <v>679</v>
      </c>
      <c r="C225" s="52">
        <v>23</v>
      </c>
      <c r="D225" s="6">
        <v>4.2662000000000004</v>
      </c>
      <c r="E225" s="6">
        <v>380</v>
      </c>
      <c r="F225" s="6">
        <v>467.4</v>
      </c>
      <c r="G225" s="6" t="s">
        <v>797</v>
      </c>
      <c r="H225" s="52">
        <v>137420</v>
      </c>
      <c r="I225" s="48" t="str">
        <f>_xlfn.XLOOKUP(B225,'13.1'!B:B,'13.1'!A:A,0)</f>
        <v>INDIE</v>
      </c>
    </row>
    <row r="226" spans="2:9" x14ac:dyDescent="0.35">
      <c r="B226" s="6" t="s">
        <v>679</v>
      </c>
      <c r="C226" s="52">
        <v>23</v>
      </c>
      <c r="D226" s="6">
        <v>4.2662000000000004</v>
      </c>
      <c r="E226" s="6">
        <v>180</v>
      </c>
      <c r="F226" s="6">
        <v>221.4</v>
      </c>
      <c r="G226" s="6" t="s">
        <v>797</v>
      </c>
      <c r="H226" s="52">
        <v>137005</v>
      </c>
      <c r="I226" s="48" t="str">
        <f>_xlfn.XLOOKUP(B226,'13.1'!B:B,'13.1'!A:A,0)</f>
        <v>INDIE</v>
      </c>
    </row>
    <row r="227" spans="2:9" x14ac:dyDescent="0.35">
      <c r="B227" s="6" t="s">
        <v>679</v>
      </c>
      <c r="C227" s="52">
        <v>23</v>
      </c>
      <c r="D227" s="6">
        <v>4.2662000000000004</v>
      </c>
      <c r="E227" s="6">
        <v>317</v>
      </c>
      <c r="F227" s="6">
        <v>389.91</v>
      </c>
      <c r="G227" s="6" t="s">
        <v>797</v>
      </c>
      <c r="H227" s="52">
        <v>137062</v>
      </c>
      <c r="I227" s="48" t="str">
        <f>_xlfn.XLOOKUP(B227,'13.1'!B:B,'13.1'!A:A,0)</f>
        <v>INDIE</v>
      </c>
    </row>
    <row r="228" spans="2:9" x14ac:dyDescent="0.35">
      <c r="B228" s="6" t="s">
        <v>679</v>
      </c>
      <c r="C228" s="52">
        <v>23</v>
      </c>
      <c r="D228" s="6">
        <v>4.2662000000000004</v>
      </c>
      <c r="E228" s="6">
        <v>12.01</v>
      </c>
      <c r="F228" s="6">
        <v>14.77</v>
      </c>
      <c r="G228" s="6" t="s">
        <v>797</v>
      </c>
      <c r="H228" s="52">
        <v>137140</v>
      </c>
      <c r="I228" s="48" t="str">
        <f>_xlfn.XLOOKUP(B228,'13.1'!B:B,'13.1'!A:A,0)</f>
        <v>INDIE</v>
      </c>
    </row>
    <row r="229" spans="2:9" x14ac:dyDescent="0.35">
      <c r="B229" s="6" t="s">
        <v>679</v>
      </c>
      <c r="C229" s="52">
        <v>23</v>
      </c>
      <c r="D229" s="6">
        <v>4.2662000000000004</v>
      </c>
      <c r="E229" s="6">
        <v>63</v>
      </c>
      <c r="F229" s="6">
        <v>77.489999999999995</v>
      </c>
      <c r="G229" s="6" t="s">
        <v>797</v>
      </c>
      <c r="H229" s="52" t="s">
        <v>972</v>
      </c>
      <c r="I229" s="48" t="str">
        <f>_xlfn.XLOOKUP(B229,'13.1'!B:B,'13.1'!A:A,0)</f>
        <v>INDIE</v>
      </c>
    </row>
    <row r="230" spans="2:9" x14ac:dyDescent="0.35">
      <c r="B230" s="6" t="s">
        <v>679</v>
      </c>
      <c r="C230" s="52">
        <v>23</v>
      </c>
      <c r="D230" s="6">
        <v>4.2662000000000004</v>
      </c>
      <c r="E230" s="6">
        <v>90</v>
      </c>
      <c r="F230" s="6">
        <v>110.7</v>
      </c>
      <c r="G230" s="6" t="s">
        <v>797</v>
      </c>
      <c r="H230" s="52">
        <v>137088</v>
      </c>
      <c r="I230" s="48" t="str">
        <f>_xlfn.XLOOKUP(B230,'13.1'!B:B,'13.1'!A:A,0)</f>
        <v>INDIE</v>
      </c>
    </row>
    <row r="231" spans="2:9" x14ac:dyDescent="0.35">
      <c r="B231" s="6" t="s">
        <v>679</v>
      </c>
      <c r="C231" s="52">
        <v>23</v>
      </c>
      <c r="D231" s="6">
        <v>4.2662000000000004</v>
      </c>
      <c r="E231" s="6">
        <v>15.99</v>
      </c>
      <c r="F231" s="6">
        <v>19.670000000000002</v>
      </c>
      <c r="G231" s="6" t="s">
        <v>797</v>
      </c>
      <c r="H231" s="52">
        <v>137136</v>
      </c>
      <c r="I231" s="48" t="str">
        <f>_xlfn.XLOOKUP(B231,'13.1'!B:B,'13.1'!A:A,0)</f>
        <v>INDIE</v>
      </c>
    </row>
    <row r="232" spans="2:9" x14ac:dyDescent="0.35">
      <c r="B232" s="6" t="s">
        <v>679</v>
      </c>
      <c r="C232" s="52">
        <v>23</v>
      </c>
      <c r="D232" s="6">
        <v>4.2662000000000004</v>
      </c>
      <c r="E232" s="6">
        <v>2453</v>
      </c>
      <c r="F232" s="6">
        <v>3017.19</v>
      </c>
      <c r="G232" s="6" t="s">
        <v>798</v>
      </c>
      <c r="H232" s="52" t="s">
        <v>701</v>
      </c>
      <c r="I232" s="48" t="str">
        <f>_xlfn.XLOOKUP(B232,'13.1'!B:B,'13.1'!A:A,0)</f>
        <v>INDIE</v>
      </c>
    </row>
    <row r="233" spans="2:9" x14ac:dyDescent="0.35">
      <c r="B233" s="6" t="s">
        <v>679</v>
      </c>
      <c r="C233" s="52">
        <v>23</v>
      </c>
      <c r="D233" s="6">
        <v>4.2662000000000004</v>
      </c>
      <c r="E233" s="6">
        <v>372</v>
      </c>
      <c r="F233" s="6">
        <v>457.56</v>
      </c>
      <c r="G233" s="6" t="s">
        <v>798</v>
      </c>
      <c r="H233" s="52">
        <v>137418</v>
      </c>
      <c r="I233" s="48" t="str">
        <f>_xlfn.XLOOKUP(B233,'13.1'!B:B,'13.1'!A:A,0)</f>
        <v>INDIE</v>
      </c>
    </row>
    <row r="234" spans="2:9" x14ac:dyDescent="0.35">
      <c r="B234" s="6" t="s">
        <v>679</v>
      </c>
      <c r="C234" s="52">
        <v>23</v>
      </c>
      <c r="D234" s="6">
        <v>4.2662000000000004</v>
      </c>
      <c r="E234" s="6">
        <v>380</v>
      </c>
      <c r="F234" s="6">
        <v>467.4</v>
      </c>
      <c r="G234" s="6" t="s">
        <v>798</v>
      </c>
      <c r="H234" s="52">
        <v>137420</v>
      </c>
      <c r="I234" s="48" t="str">
        <f>_xlfn.XLOOKUP(B234,'13.1'!B:B,'13.1'!A:A,0)</f>
        <v>INDIE</v>
      </c>
    </row>
    <row r="235" spans="2:9" x14ac:dyDescent="0.35">
      <c r="B235" s="6" t="s">
        <v>679</v>
      </c>
      <c r="C235" s="52">
        <v>23</v>
      </c>
      <c r="D235" s="6">
        <v>4.2662000000000004</v>
      </c>
      <c r="E235" s="6">
        <v>179</v>
      </c>
      <c r="F235" s="6">
        <v>220.17</v>
      </c>
      <c r="G235" s="6" t="s">
        <v>798</v>
      </c>
      <c r="H235" s="52">
        <v>137005</v>
      </c>
      <c r="I235" s="48" t="str">
        <f>_xlfn.XLOOKUP(B235,'13.1'!B:B,'13.1'!A:A,0)</f>
        <v>INDIE</v>
      </c>
    </row>
    <row r="236" spans="2:9" x14ac:dyDescent="0.35">
      <c r="B236" s="6" t="s">
        <v>679</v>
      </c>
      <c r="C236" s="52">
        <v>23</v>
      </c>
      <c r="D236" s="6">
        <v>4.2662000000000004</v>
      </c>
      <c r="E236" s="6">
        <v>321</v>
      </c>
      <c r="F236" s="6">
        <v>394.83</v>
      </c>
      <c r="G236" s="6" t="s">
        <v>798</v>
      </c>
      <c r="H236" s="52">
        <v>137063</v>
      </c>
      <c r="I236" s="48" t="str">
        <f>_xlfn.XLOOKUP(B236,'13.1'!B:B,'13.1'!A:A,0)</f>
        <v>INDIE</v>
      </c>
    </row>
    <row r="237" spans="2:9" x14ac:dyDescent="0.35">
      <c r="B237" s="6" t="s">
        <v>679</v>
      </c>
      <c r="C237" s="52">
        <v>23</v>
      </c>
      <c r="D237" s="6">
        <v>4.2662000000000004</v>
      </c>
      <c r="E237" s="6">
        <v>12.01</v>
      </c>
      <c r="F237" s="6">
        <v>14.77</v>
      </c>
      <c r="G237" s="6" t="s">
        <v>798</v>
      </c>
      <c r="H237" s="52">
        <v>137140</v>
      </c>
      <c r="I237" s="48" t="str">
        <f>_xlfn.XLOOKUP(B237,'13.1'!B:B,'13.1'!A:A,0)</f>
        <v>INDIE</v>
      </c>
    </row>
    <row r="238" spans="2:9" x14ac:dyDescent="0.35">
      <c r="B238" s="6" t="s">
        <v>679</v>
      </c>
      <c r="C238" s="52">
        <v>23</v>
      </c>
      <c r="D238" s="6">
        <v>4.2662000000000004</v>
      </c>
      <c r="E238" s="6">
        <v>63</v>
      </c>
      <c r="F238" s="6">
        <v>77.489999999999995</v>
      </c>
      <c r="G238" s="6" t="s">
        <v>798</v>
      </c>
      <c r="H238" s="52" t="s">
        <v>972</v>
      </c>
      <c r="I238" s="48" t="str">
        <f>_xlfn.XLOOKUP(B238,'13.1'!B:B,'13.1'!A:A,0)</f>
        <v>INDIE</v>
      </c>
    </row>
    <row r="239" spans="2:9" x14ac:dyDescent="0.35">
      <c r="B239" s="6" t="s">
        <v>679</v>
      </c>
      <c r="C239" s="52">
        <v>23</v>
      </c>
      <c r="D239" s="6">
        <v>4.2662000000000004</v>
      </c>
      <c r="E239" s="6">
        <v>90</v>
      </c>
      <c r="F239" s="6">
        <v>110.7</v>
      </c>
      <c r="G239" s="6" t="s">
        <v>798</v>
      </c>
      <c r="H239" s="52">
        <v>137088</v>
      </c>
      <c r="I239" s="48" t="str">
        <f>_xlfn.XLOOKUP(B239,'13.1'!B:B,'13.1'!A:A,0)</f>
        <v>INDIE</v>
      </c>
    </row>
    <row r="240" spans="2:9" x14ac:dyDescent="0.35">
      <c r="B240" s="6" t="s">
        <v>679</v>
      </c>
      <c r="C240" s="52">
        <v>23</v>
      </c>
      <c r="D240" s="6">
        <v>4.2662000000000004</v>
      </c>
      <c r="E240" s="6">
        <v>15.99</v>
      </c>
      <c r="F240" s="6">
        <v>19.670000000000002</v>
      </c>
      <c r="G240" s="6" t="s">
        <v>798</v>
      </c>
      <c r="H240" s="52">
        <v>137136</v>
      </c>
      <c r="I240" s="48" t="str">
        <f>_xlfn.XLOOKUP(B240,'13.1'!B:B,'13.1'!A:A,0)</f>
        <v>INDIE</v>
      </c>
    </row>
    <row r="241" spans="2:9" x14ac:dyDescent="0.35">
      <c r="B241" s="6" t="s">
        <v>679</v>
      </c>
      <c r="C241" s="52">
        <v>23</v>
      </c>
      <c r="D241" s="6">
        <v>4.2662000000000004</v>
      </c>
      <c r="E241" s="6">
        <v>3443</v>
      </c>
      <c r="F241" s="6">
        <v>4234.8900000000003</v>
      </c>
      <c r="G241" s="6" t="s">
        <v>799</v>
      </c>
      <c r="H241" s="52" t="s">
        <v>792</v>
      </c>
      <c r="I241" s="48" t="str">
        <f>_xlfn.XLOOKUP(B241,'13.1'!B:B,'13.1'!A:A,0)</f>
        <v>INDIE</v>
      </c>
    </row>
    <row r="242" spans="2:9" x14ac:dyDescent="0.35">
      <c r="B242" s="6" t="s">
        <v>679</v>
      </c>
      <c r="C242" s="52">
        <v>23</v>
      </c>
      <c r="D242" s="6">
        <v>4.2662000000000004</v>
      </c>
      <c r="E242" s="6">
        <v>322</v>
      </c>
      <c r="F242" s="6">
        <v>396.06</v>
      </c>
      <c r="G242" s="6" t="s">
        <v>799</v>
      </c>
      <c r="H242" s="52">
        <v>137411</v>
      </c>
      <c r="I242" s="48" t="str">
        <f>_xlfn.XLOOKUP(B242,'13.1'!B:B,'13.1'!A:A,0)</f>
        <v>INDIE</v>
      </c>
    </row>
    <row r="243" spans="2:9" x14ac:dyDescent="0.35">
      <c r="B243" s="6" t="s">
        <v>679</v>
      </c>
      <c r="C243" s="52">
        <v>23</v>
      </c>
      <c r="D243" s="6">
        <v>4.2662000000000004</v>
      </c>
      <c r="E243" s="6">
        <v>380</v>
      </c>
      <c r="F243" s="6">
        <v>467.4</v>
      </c>
      <c r="G243" s="6" t="s">
        <v>799</v>
      </c>
      <c r="H243" s="52">
        <v>137420</v>
      </c>
      <c r="I243" s="48" t="str">
        <f>_xlfn.XLOOKUP(B243,'13.1'!B:B,'13.1'!A:A,0)</f>
        <v>INDIE</v>
      </c>
    </row>
    <row r="244" spans="2:9" x14ac:dyDescent="0.35">
      <c r="B244" s="6" t="s">
        <v>679</v>
      </c>
      <c r="C244" s="52">
        <v>23</v>
      </c>
      <c r="D244" s="6">
        <v>4.2662000000000004</v>
      </c>
      <c r="E244" s="6">
        <v>179</v>
      </c>
      <c r="F244" s="6">
        <v>220.17</v>
      </c>
      <c r="G244" s="6" t="s">
        <v>799</v>
      </c>
      <c r="H244" s="52">
        <v>137005</v>
      </c>
      <c r="I244" s="48" t="str">
        <f>_xlfn.XLOOKUP(B244,'13.1'!B:B,'13.1'!A:A,0)</f>
        <v>INDIE</v>
      </c>
    </row>
    <row r="245" spans="2:9" x14ac:dyDescent="0.35">
      <c r="B245" s="6" t="s">
        <v>679</v>
      </c>
      <c r="C245" s="52">
        <v>23</v>
      </c>
      <c r="D245" s="6">
        <v>4.2662000000000004</v>
      </c>
      <c r="E245" s="6">
        <v>321</v>
      </c>
      <c r="F245" s="6">
        <v>394.83</v>
      </c>
      <c r="G245" s="6" t="s">
        <v>799</v>
      </c>
      <c r="H245" s="52">
        <v>137062</v>
      </c>
      <c r="I245" s="48" t="str">
        <f>_xlfn.XLOOKUP(B245,'13.1'!B:B,'13.1'!A:A,0)</f>
        <v>INDIE</v>
      </c>
    </row>
    <row r="246" spans="2:9" x14ac:dyDescent="0.35">
      <c r="B246" s="6" t="s">
        <v>679</v>
      </c>
      <c r="C246" s="52">
        <v>23</v>
      </c>
      <c r="D246" s="6">
        <v>4.2662000000000004</v>
      </c>
      <c r="E246" s="6">
        <v>63</v>
      </c>
      <c r="F246" s="6">
        <v>77.489999999999995</v>
      </c>
      <c r="G246" s="6" t="s">
        <v>799</v>
      </c>
      <c r="H246" s="52" t="s">
        <v>972</v>
      </c>
      <c r="I246" s="48" t="str">
        <f>_xlfn.XLOOKUP(B246,'13.1'!B:B,'13.1'!A:A,0)</f>
        <v>INDIE</v>
      </c>
    </row>
    <row r="247" spans="2:9" x14ac:dyDescent="0.35">
      <c r="B247" s="6" t="s">
        <v>679</v>
      </c>
      <c r="C247" s="52">
        <v>23</v>
      </c>
      <c r="D247" s="6">
        <v>4.2662000000000004</v>
      </c>
      <c r="E247" s="6">
        <v>75</v>
      </c>
      <c r="F247" s="6">
        <v>92.25</v>
      </c>
      <c r="G247" s="6" t="s">
        <v>799</v>
      </c>
      <c r="H247" s="52">
        <v>137088</v>
      </c>
      <c r="I247" s="48" t="str">
        <f>_xlfn.XLOOKUP(B247,'13.1'!B:B,'13.1'!A:A,0)</f>
        <v>INDIE</v>
      </c>
    </row>
    <row r="248" spans="2:9" x14ac:dyDescent="0.35">
      <c r="B248" s="6" t="s">
        <v>679</v>
      </c>
      <c r="C248" s="52">
        <v>23</v>
      </c>
      <c r="D248" s="6">
        <v>4.2662000000000004</v>
      </c>
      <c r="E248" s="6">
        <v>15.99</v>
      </c>
      <c r="F248" s="6">
        <v>19.670000000000002</v>
      </c>
      <c r="G248" s="6" t="s">
        <v>799</v>
      </c>
      <c r="H248" s="52">
        <v>137136</v>
      </c>
      <c r="I248" s="48" t="str">
        <f>_xlfn.XLOOKUP(B248,'13.1'!B:B,'13.1'!A:A,0)</f>
        <v>INDIE</v>
      </c>
    </row>
    <row r="249" spans="2:9" x14ac:dyDescent="0.35">
      <c r="B249" s="6" t="s">
        <v>679</v>
      </c>
      <c r="C249" s="52">
        <v>23</v>
      </c>
      <c r="D249" s="6">
        <v>4.2662000000000004</v>
      </c>
      <c r="E249" s="6">
        <v>179</v>
      </c>
      <c r="F249" s="6">
        <v>220.17</v>
      </c>
      <c r="G249" s="6" t="s">
        <v>800</v>
      </c>
      <c r="H249" s="52">
        <v>137005</v>
      </c>
      <c r="I249" s="48" t="str">
        <f>_xlfn.XLOOKUP(B249,'13.1'!B:B,'13.1'!A:A,0)</f>
        <v>INDIE</v>
      </c>
    </row>
    <row r="250" spans="2:9" x14ac:dyDescent="0.35">
      <c r="B250" s="6" t="s">
        <v>679</v>
      </c>
      <c r="C250" s="52">
        <v>23</v>
      </c>
      <c r="D250" s="6">
        <v>4.2662000000000004</v>
      </c>
      <c r="E250" s="6">
        <v>321</v>
      </c>
      <c r="F250" s="6">
        <v>394.83</v>
      </c>
      <c r="G250" s="6" t="s">
        <v>800</v>
      </c>
      <c r="H250" s="52">
        <v>137063</v>
      </c>
      <c r="I250" s="48" t="str">
        <f>_xlfn.XLOOKUP(B250,'13.1'!B:B,'13.1'!A:A,0)</f>
        <v>INDIE</v>
      </c>
    </row>
    <row r="251" spans="2:9" x14ac:dyDescent="0.35">
      <c r="B251" s="6" t="s">
        <v>679</v>
      </c>
      <c r="C251" s="52">
        <v>23</v>
      </c>
      <c r="D251" s="6">
        <v>4.2662000000000004</v>
      </c>
      <c r="E251" s="6">
        <v>12.01</v>
      </c>
      <c r="F251" s="6">
        <v>14.77</v>
      </c>
      <c r="G251" s="6" t="s">
        <v>800</v>
      </c>
      <c r="H251" s="52">
        <v>137140</v>
      </c>
      <c r="I251" s="48" t="str">
        <f>_xlfn.XLOOKUP(B251,'13.1'!B:B,'13.1'!A:A,0)</f>
        <v>INDIE</v>
      </c>
    </row>
    <row r="252" spans="2:9" x14ac:dyDescent="0.35">
      <c r="B252" s="6" t="s">
        <v>679</v>
      </c>
      <c r="C252" s="52">
        <v>23</v>
      </c>
      <c r="D252" s="6">
        <v>4.2662000000000004</v>
      </c>
      <c r="E252" s="6">
        <v>63</v>
      </c>
      <c r="F252" s="6">
        <v>77.489999999999995</v>
      </c>
      <c r="G252" s="6" t="s">
        <v>800</v>
      </c>
      <c r="H252" s="52" t="s">
        <v>972</v>
      </c>
      <c r="I252" s="48" t="str">
        <f>_xlfn.XLOOKUP(B252,'13.1'!B:B,'13.1'!A:A,0)</f>
        <v>INDIE</v>
      </c>
    </row>
    <row r="253" spans="2:9" x14ac:dyDescent="0.35">
      <c r="B253" s="6" t="s">
        <v>679</v>
      </c>
      <c r="C253" s="52">
        <v>23</v>
      </c>
      <c r="D253" s="6">
        <v>4.2662000000000004</v>
      </c>
      <c r="E253" s="6">
        <v>90</v>
      </c>
      <c r="F253" s="6">
        <v>110.7</v>
      </c>
      <c r="G253" s="6" t="s">
        <v>800</v>
      </c>
      <c r="H253" s="52">
        <v>137088</v>
      </c>
      <c r="I253" s="48" t="str">
        <f>_xlfn.XLOOKUP(B253,'13.1'!B:B,'13.1'!A:A,0)</f>
        <v>INDIE</v>
      </c>
    </row>
    <row r="254" spans="2:9" x14ac:dyDescent="0.35">
      <c r="B254" s="6" t="s">
        <v>679</v>
      </c>
      <c r="C254" s="52">
        <v>23</v>
      </c>
      <c r="D254" s="6">
        <v>4.2662000000000004</v>
      </c>
      <c r="E254" s="6">
        <v>15.99</v>
      </c>
      <c r="F254" s="6">
        <v>19.670000000000002</v>
      </c>
      <c r="G254" s="6" t="s">
        <v>800</v>
      </c>
      <c r="H254" s="52">
        <v>137136</v>
      </c>
      <c r="I254" s="48" t="str">
        <f>_xlfn.XLOOKUP(B254,'13.1'!B:B,'13.1'!A:A,0)</f>
        <v>INDIE</v>
      </c>
    </row>
    <row r="255" spans="2:9" x14ac:dyDescent="0.35">
      <c r="B255" s="6" t="s">
        <v>679</v>
      </c>
      <c r="C255" s="52">
        <v>23</v>
      </c>
      <c r="D255" s="6">
        <v>4.2662000000000004</v>
      </c>
      <c r="E255" s="6">
        <v>2484</v>
      </c>
      <c r="F255" s="6">
        <v>3055.32</v>
      </c>
      <c r="G255" s="6" t="s">
        <v>800</v>
      </c>
      <c r="H255" s="52" t="s">
        <v>698</v>
      </c>
      <c r="I255" s="48" t="str">
        <f>_xlfn.XLOOKUP(B255,'13.1'!B:B,'13.1'!A:A,0)</f>
        <v>INDIE</v>
      </c>
    </row>
    <row r="256" spans="2:9" x14ac:dyDescent="0.35">
      <c r="B256" s="6" t="s">
        <v>679</v>
      </c>
      <c r="C256" s="52">
        <v>23</v>
      </c>
      <c r="D256" s="6">
        <v>4.2662000000000004</v>
      </c>
      <c r="E256" s="6">
        <v>349</v>
      </c>
      <c r="F256" s="6">
        <v>429.27</v>
      </c>
      <c r="G256" s="6" t="s">
        <v>800</v>
      </c>
      <c r="H256" s="52">
        <v>137415</v>
      </c>
      <c r="I256" s="48" t="str">
        <f>_xlfn.XLOOKUP(B256,'13.1'!B:B,'13.1'!A:A,0)</f>
        <v>INDIE</v>
      </c>
    </row>
    <row r="257" spans="2:9" x14ac:dyDescent="0.35">
      <c r="B257" s="6" t="s">
        <v>679</v>
      </c>
      <c r="C257" s="52">
        <v>23</v>
      </c>
      <c r="D257" s="6">
        <v>4.2662000000000004</v>
      </c>
      <c r="E257" s="6">
        <v>376</v>
      </c>
      <c r="F257" s="6">
        <v>462.48</v>
      </c>
      <c r="G257" s="6" t="s">
        <v>800</v>
      </c>
      <c r="H257" s="52">
        <v>137421</v>
      </c>
      <c r="I257" s="48" t="str">
        <f>_xlfn.XLOOKUP(B257,'13.1'!B:B,'13.1'!A:A,0)</f>
        <v>INDIE</v>
      </c>
    </row>
    <row r="258" spans="2:9" x14ac:dyDescent="0.35">
      <c r="B258" s="6" t="s">
        <v>679</v>
      </c>
      <c r="C258" s="52">
        <v>23</v>
      </c>
      <c r="D258" s="6">
        <v>4.2662000000000004</v>
      </c>
      <c r="E258" s="6">
        <v>3443</v>
      </c>
      <c r="F258" s="6">
        <v>4234.8900000000003</v>
      </c>
      <c r="G258" s="6" t="s">
        <v>801</v>
      </c>
      <c r="H258" s="52" t="s">
        <v>792</v>
      </c>
      <c r="I258" s="48" t="str">
        <f>_xlfn.XLOOKUP(B258,'13.1'!B:B,'13.1'!A:A,0)</f>
        <v>INDIE</v>
      </c>
    </row>
    <row r="259" spans="2:9" x14ac:dyDescent="0.35">
      <c r="B259" s="6" t="s">
        <v>679</v>
      </c>
      <c r="C259" s="52">
        <v>23</v>
      </c>
      <c r="D259" s="6">
        <v>4.2662000000000004</v>
      </c>
      <c r="E259" s="6">
        <v>329</v>
      </c>
      <c r="F259" s="6">
        <v>404.67</v>
      </c>
      <c r="G259" s="6" t="s">
        <v>801</v>
      </c>
      <c r="H259" s="52">
        <v>137413</v>
      </c>
      <c r="I259" s="48" t="str">
        <f>_xlfn.XLOOKUP(B259,'13.1'!B:B,'13.1'!A:A,0)</f>
        <v>INDIE</v>
      </c>
    </row>
    <row r="260" spans="2:9" x14ac:dyDescent="0.35">
      <c r="B260" s="6" t="s">
        <v>679</v>
      </c>
      <c r="C260" s="52">
        <v>23</v>
      </c>
      <c r="D260" s="6">
        <v>4.2662000000000004</v>
      </c>
      <c r="E260" s="6">
        <v>380</v>
      </c>
      <c r="F260" s="6">
        <v>467.4</v>
      </c>
      <c r="G260" s="6" t="s">
        <v>801</v>
      </c>
      <c r="H260" s="52">
        <v>137420</v>
      </c>
      <c r="I260" s="48" t="str">
        <f>_xlfn.XLOOKUP(B260,'13.1'!B:B,'13.1'!A:A,0)</f>
        <v>INDIE</v>
      </c>
    </row>
    <row r="261" spans="2:9" x14ac:dyDescent="0.35">
      <c r="B261" s="6" t="s">
        <v>679</v>
      </c>
      <c r="C261" s="52">
        <v>23</v>
      </c>
      <c r="D261" s="6">
        <v>4.2662000000000004</v>
      </c>
      <c r="E261" s="6">
        <v>179</v>
      </c>
      <c r="F261" s="6">
        <v>220.17</v>
      </c>
      <c r="G261" s="6" t="s">
        <v>801</v>
      </c>
      <c r="H261" s="52">
        <v>137005</v>
      </c>
      <c r="I261" s="48" t="str">
        <f>_xlfn.XLOOKUP(B261,'13.1'!B:B,'13.1'!A:A,0)</f>
        <v>INDIE</v>
      </c>
    </row>
    <row r="262" spans="2:9" x14ac:dyDescent="0.35">
      <c r="B262" s="6" t="s">
        <v>679</v>
      </c>
      <c r="C262" s="52">
        <v>23</v>
      </c>
      <c r="D262" s="6">
        <v>4.2662000000000004</v>
      </c>
      <c r="E262" s="6">
        <v>321</v>
      </c>
      <c r="F262" s="6">
        <v>394.83</v>
      </c>
      <c r="G262" s="6" t="s">
        <v>801</v>
      </c>
      <c r="H262" s="52">
        <v>137063</v>
      </c>
      <c r="I262" s="48" t="str">
        <f>_xlfn.XLOOKUP(B262,'13.1'!B:B,'13.1'!A:A,0)</f>
        <v>INDIE</v>
      </c>
    </row>
    <row r="263" spans="2:9" x14ac:dyDescent="0.35">
      <c r="B263" s="6" t="s">
        <v>679</v>
      </c>
      <c r="C263" s="52">
        <v>23</v>
      </c>
      <c r="D263" s="6">
        <v>4.2662000000000004</v>
      </c>
      <c r="E263" s="6">
        <v>63</v>
      </c>
      <c r="F263" s="6">
        <v>77.489999999999995</v>
      </c>
      <c r="G263" s="6" t="s">
        <v>801</v>
      </c>
      <c r="H263" s="52" t="s">
        <v>972</v>
      </c>
      <c r="I263" s="48" t="str">
        <f>_xlfn.XLOOKUP(B263,'13.1'!B:B,'13.1'!A:A,0)</f>
        <v>INDIE</v>
      </c>
    </row>
    <row r="264" spans="2:9" x14ac:dyDescent="0.35">
      <c r="B264" s="6" t="s">
        <v>679</v>
      </c>
      <c r="C264" s="52">
        <v>23</v>
      </c>
      <c r="D264" s="6">
        <v>4.2662000000000004</v>
      </c>
      <c r="E264" s="6">
        <v>75</v>
      </c>
      <c r="F264" s="6">
        <v>92.25</v>
      </c>
      <c r="G264" s="6" t="s">
        <v>801</v>
      </c>
      <c r="H264" s="52">
        <v>137088</v>
      </c>
      <c r="I264" s="48" t="str">
        <f>_xlfn.XLOOKUP(B264,'13.1'!B:B,'13.1'!A:A,0)</f>
        <v>INDIE</v>
      </c>
    </row>
    <row r="265" spans="2:9" x14ac:dyDescent="0.35">
      <c r="B265" s="6" t="s">
        <v>679</v>
      </c>
      <c r="C265" s="52">
        <v>23</v>
      </c>
      <c r="D265" s="6">
        <v>4.2662000000000004</v>
      </c>
      <c r="E265" s="6">
        <v>15.99</v>
      </c>
      <c r="F265" s="6">
        <v>19.670000000000002</v>
      </c>
      <c r="G265" s="6" t="s">
        <v>801</v>
      </c>
      <c r="H265" s="52">
        <v>137136</v>
      </c>
      <c r="I265" s="48" t="str">
        <f>_xlfn.XLOOKUP(B265,'13.1'!B:B,'13.1'!A:A,0)</f>
        <v>INDIE</v>
      </c>
    </row>
    <row r="266" spans="2:9" x14ac:dyDescent="0.35">
      <c r="B266" s="6" t="s">
        <v>679</v>
      </c>
      <c r="C266" s="52">
        <v>23</v>
      </c>
      <c r="D266" s="6">
        <v>4.2662000000000004</v>
      </c>
      <c r="E266" s="6">
        <v>2453</v>
      </c>
      <c r="F266" s="6">
        <v>3017.19</v>
      </c>
      <c r="G266" s="6" t="s">
        <v>802</v>
      </c>
      <c r="H266" s="52" t="s">
        <v>701</v>
      </c>
      <c r="I266" s="48" t="str">
        <f>_xlfn.XLOOKUP(B266,'13.1'!B:B,'13.1'!A:A,0)</f>
        <v>INDIE</v>
      </c>
    </row>
    <row r="267" spans="2:9" x14ac:dyDescent="0.35">
      <c r="B267" s="6" t="s">
        <v>679</v>
      </c>
      <c r="C267" s="52">
        <v>23</v>
      </c>
      <c r="D267" s="6">
        <v>4.2662000000000004</v>
      </c>
      <c r="E267" s="6">
        <v>329</v>
      </c>
      <c r="F267" s="6">
        <v>404.67</v>
      </c>
      <c r="G267" s="6" t="s">
        <v>802</v>
      </c>
      <c r="H267" s="52">
        <v>137413</v>
      </c>
      <c r="I267" s="48" t="str">
        <f>_xlfn.XLOOKUP(B267,'13.1'!B:B,'13.1'!A:A,0)</f>
        <v>INDIE</v>
      </c>
    </row>
    <row r="268" spans="2:9" x14ac:dyDescent="0.35">
      <c r="B268" s="6" t="s">
        <v>679</v>
      </c>
      <c r="C268" s="52">
        <v>23</v>
      </c>
      <c r="D268" s="6">
        <v>4.2662000000000004</v>
      </c>
      <c r="E268" s="6">
        <v>380</v>
      </c>
      <c r="F268" s="6">
        <v>467.4</v>
      </c>
      <c r="G268" s="6" t="s">
        <v>802</v>
      </c>
      <c r="H268" s="52">
        <v>137420</v>
      </c>
      <c r="I268" s="48" t="str">
        <f>_xlfn.XLOOKUP(B268,'13.1'!B:B,'13.1'!A:A,0)</f>
        <v>INDIE</v>
      </c>
    </row>
    <row r="269" spans="2:9" x14ac:dyDescent="0.35">
      <c r="B269" s="6" t="s">
        <v>679</v>
      </c>
      <c r="C269" s="52">
        <v>23</v>
      </c>
      <c r="D269" s="6">
        <v>4.2662000000000004</v>
      </c>
      <c r="E269" s="6">
        <v>179</v>
      </c>
      <c r="F269" s="6">
        <v>220.17</v>
      </c>
      <c r="G269" s="6" t="s">
        <v>802</v>
      </c>
      <c r="H269" s="52">
        <v>137005</v>
      </c>
      <c r="I269" s="48" t="str">
        <f>_xlfn.XLOOKUP(B269,'13.1'!B:B,'13.1'!A:A,0)</f>
        <v>INDIE</v>
      </c>
    </row>
    <row r="270" spans="2:9" x14ac:dyDescent="0.35">
      <c r="B270" s="6" t="s">
        <v>679</v>
      </c>
      <c r="C270" s="52">
        <v>23</v>
      </c>
      <c r="D270" s="6">
        <v>4.2662000000000004</v>
      </c>
      <c r="E270" s="6">
        <v>321</v>
      </c>
      <c r="F270" s="6">
        <v>394.83</v>
      </c>
      <c r="G270" s="6" t="s">
        <v>802</v>
      </c>
      <c r="H270" s="52">
        <v>137063</v>
      </c>
      <c r="I270" s="48" t="str">
        <f>_xlfn.XLOOKUP(B270,'13.1'!B:B,'13.1'!A:A,0)</f>
        <v>INDIE</v>
      </c>
    </row>
    <row r="271" spans="2:9" x14ac:dyDescent="0.35">
      <c r="B271" s="6" t="s">
        <v>679</v>
      </c>
      <c r="C271" s="52">
        <v>23</v>
      </c>
      <c r="D271" s="6">
        <v>4.2662000000000004</v>
      </c>
      <c r="E271" s="6">
        <v>12.01</v>
      </c>
      <c r="F271" s="6">
        <v>14.77</v>
      </c>
      <c r="G271" s="6" t="s">
        <v>802</v>
      </c>
      <c r="H271" s="52">
        <v>137140</v>
      </c>
      <c r="I271" s="48" t="str">
        <f>_xlfn.XLOOKUP(B271,'13.1'!B:B,'13.1'!A:A,0)</f>
        <v>INDIE</v>
      </c>
    </row>
    <row r="272" spans="2:9" x14ac:dyDescent="0.35">
      <c r="B272" s="6" t="s">
        <v>679</v>
      </c>
      <c r="C272" s="52">
        <v>23</v>
      </c>
      <c r="D272" s="6">
        <v>4.2662000000000004</v>
      </c>
      <c r="E272" s="6">
        <v>63</v>
      </c>
      <c r="F272" s="6">
        <v>77.489999999999995</v>
      </c>
      <c r="G272" s="6" t="s">
        <v>802</v>
      </c>
      <c r="H272" s="52" t="s">
        <v>972</v>
      </c>
      <c r="I272" s="48" t="str">
        <f>_xlfn.XLOOKUP(B272,'13.1'!B:B,'13.1'!A:A,0)</f>
        <v>INDIE</v>
      </c>
    </row>
    <row r="273" spans="2:9" x14ac:dyDescent="0.35">
      <c r="B273" s="6" t="s">
        <v>679</v>
      </c>
      <c r="C273" s="52">
        <v>23</v>
      </c>
      <c r="D273" s="6">
        <v>4.2662000000000004</v>
      </c>
      <c r="E273" s="6">
        <v>75</v>
      </c>
      <c r="F273" s="6">
        <v>92.25</v>
      </c>
      <c r="G273" s="6" t="s">
        <v>802</v>
      </c>
      <c r="H273" s="52">
        <v>137088</v>
      </c>
      <c r="I273" s="48" t="str">
        <f>_xlfn.XLOOKUP(B273,'13.1'!B:B,'13.1'!A:A,0)</f>
        <v>INDIE</v>
      </c>
    </row>
    <row r="274" spans="2:9" x14ac:dyDescent="0.35">
      <c r="B274" s="6" t="s">
        <v>679</v>
      </c>
      <c r="C274" s="52">
        <v>23</v>
      </c>
      <c r="D274" s="6">
        <v>4.2662000000000004</v>
      </c>
      <c r="E274" s="6">
        <v>15.99</v>
      </c>
      <c r="F274" s="6">
        <v>19.670000000000002</v>
      </c>
      <c r="G274" s="6" t="s">
        <v>802</v>
      </c>
      <c r="H274" s="52">
        <v>137136</v>
      </c>
      <c r="I274" s="48" t="str">
        <f>_xlfn.XLOOKUP(B274,'13.1'!B:B,'13.1'!A:A,0)</f>
        <v>INDIE</v>
      </c>
    </row>
    <row r="275" spans="2:9" x14ac:dyDescent="0.35">
      <c r="B275" s="6" t="s">
        <v>679</v>
      </c>
      <c r="C275" s="52">
        <v>23</v>
      </c>
      <c r="D275" s="6">
        <v>4.2662000000000004</v>
      </c>
      <c r="E275" s="6">
        <v>2483</v>
      </c>
      <c r="F275" s="6">
        <v>3054.09</v>
      </c>
      <c r="G275" s="6" t="s">
        <v>803</v>
      </c>
      <c r="H275" s="52" t="s">
        <v>698</v>
      </c>
      <c r="I275" s="48" t="str">
        <f>_xlfn.XLOOKUP(B275,'13.1'!B:B,'13.1'!A:A,0)</f>
        <v>INDIE</v>
      </c>
    </row>
    <row r="276" spans="2:9" x14ac:dyDescent="0.35">
      <c r="B276" s="6" t="s">
        <v>679</v>
      </c>
      <c r="C276" s="52">
        <v>23</v>
      </c>
      <c r="D276" s="6">
        <v>4.2662000000000004</v>
      </c>
      <c r="E276" s="6">
        <v>349</v>
      </c>
      <c r="F276" s="6">
        <v>429.27</v>
      </c>
      <c r="G276" s="6" t="s">
        <v>803</v>
      </c>
      <c r="H276" s="52">
        <v>137415</v>
      </c>
      <c r="I276" s="48" t="str">
        <f>_xlfn.XLOOKUP(B276,'13.1'!B:B,'13.1'!A:A,0)</f>
        <v>INDIE</v>
      </c>
    </row>
    <row r="277" spans="2:9" x14ac:dyDescent="0.35">
      <c r="B277" s="6" t="s">
        <v>679</v>
      </c>
      <c r="C277" s="52">
        <v>23</v>
      </c>
      <c r="D277" s="6">
        <v>4.2662000000000004</v>
      </c>
      <c r="E277" s="6">
        <v>380</v>
      </c>
      <c r="F277" s="6">
        <v>467.4</v>
      </c>
      <c r="G277" s="6" t="s">
        <v>803</v>
      </c>
      <c r="H277" s="52">
        <v>137420</v>
      </c>
      <c r="I277" s="48" t="str">
        <f>_xlfn.XLOOKUP(B277,'13.1'!B:B,'13.1'!A:A,0)</f>
        <v>INDIE</v>
      </c>
    </row>
    <row r="278" spans="2:9" x14ac:dyDescent="0.35">
      <c r="B278" s="6" t="s">
        <v>679</v>
      </c>
      <c r="C278" s="52">
        <v>23</v>
      </c>
      <c r="D278" s="6">
        <v>4.2662000000000004</v>
      </c>
      <c r="E278" s="6">
        <v>179</v>
      </c>
      <c r="F278" s="6">
        <v>220.17</v>
      </c>
      <c r="G278" s="6" t="s">
        <v>803</v>
      </c>
      <c r="H278" s="52">
        <v>137005</v>
      </c>
      <c r="I278" s="48" t="str">
        <f>_xlfn.XLOOKUP(B278,'13.1'!B:B,'13.1'!A:A,0)</f>
        <v>INDIE</v>
      </c>
    </row>
    <row r="279" spans="2:9" x14ac:dyDescent="0.35">
      <c r="B279" s="6" t="s">
        <v>679</v>
      </c>
      <c r="C279" s="52">
        <v>23</v>
      </c>
      <c r="D279" s="6">
        <v>4.2662000000000004</v>
      </c>
      <c r="E279" s="6">
        <v>321</v>
      </c>
      <c r="F279" s="6">
        <v>394.83</v>
      </c>
      <c r="G279" s="6" t="s">
        <v>803</v>
      </c>
      <c r="H279" s="52">
        <v>137063</v>
      </c>
      <c r="I279" s="48" t="str">
        <f>_xlfn.XLOOKUP(B279,'13.1'!B:B,'13.1'!A:A,0)</f>
        <v>INDIE</v>
      </c>
    </row>
    <row r="280" spans="2:9" x14ac:dyDescent="0.35">
      <c r="B280" s="6" t="s">
        <v>679</v>
      </c>
      <c r="C280" s="52">
        <v>23</v>
      </c>
      <c r="D280" s="6">
        <v>4.2662000000000004</v>
      </c>
      <c r="E280" s="6">
        <v>12.01</v>
      </c>
      <c r="F280" s="6">
        <v>14.77</v>
      </c>
      <c r="G280" s="6" t="s">
        <v>803</v>
      </c>
      <c r="H280" s="52">
        <v>137140</v>
      </c>
      <c r="I280" s="48" t="str">
        <f>_xlfn.XLOOKUP(B280,'13.1'!B:B,'13.1'!A:A,0)</f>
        <v>INDIE</v>
      </c>
    </row>
    <row r="281" spans="2:9" x14ac:dyDescent="0.35">
      <c r="B281" s="6" t="s">
        <v>679</v>
      </c>
      <c r="C281" s="52">
        <v>23</v>
      </c>
      <c r="D281" s="6">
        <v>4.2662000000000004</v>
      </c>
      <c r="E281" s="6">
        <v>63</v>
      </c>
      <c r="F281" s="6">
        <v>77.489999999999995</v>
      </c>
      <c r="G281" s="6" t="s">
        <v>803</v>
      </c>
      <c r="H281" s="52" t="s">
        <v>972</v>
      </c>
      <c r="I281" s="48" t="str">
        <f>_xlfn.XLOOKUP(B281,'13.1'!B:B,'13.1'!A:A,0)</f>
        <v>INDIE</v>
      </c>
    </row>
    <row r="282" spans="2:9" x14ac:dyDescent="0.35">
      <c r="B282" s="6" t="s">
        <v>679</v>
      </c>
      <c r="C282" s="52">
        <v>23</v>
      </c>
      <c r="D282" s="6">
        <v>4.2662000000000004</v>
      </c>
      <c r="E282" s="6">
        <v>90</v>
      </c>
      <c r="F282" s="6">
        <v>110.7</v>
      </c>
      <c r="G282" s="6" t="s">
        <v>803</v>
      </c>
      <c r="H282" s="52">
        <v>137088</v>
      </c>
      <c r="I282" s="48" t="str">
        <f>_xlfn.XLOOKUP(B282,'13.1'!B:B,'13.1'!A:A,0)</f>
        <v>INDIE</v>
      </c>
    </row>
    <row r="283" spans="2:9" x14ac:dyDescent="0.35">
      <c r="B283" s="6" t="s">
        <v>679</v>
      </c>
      <c r="C283" s="52">
        <v>23</v>
      </c>
      <c r="D283" s="6">
        <v>4.2662000000000004</v>
      </c>
      <c r="E283" s="6">
        <v>15.99</v>
      </c>
      <c r="F283" s="6">
        <v>19.670000000000002</v>
      </c>
      <c r="G283" s="6" t="s">
        <v>803</v>
      </c>
      <c r="H283" s="52">
        <v>137136</v>
      </c>
      <c r="I283" s="48" t="str">
        <f>_xlfn.XLOOKUP(B283,'13.1'!B:B,'13.1'!A:A,0)</f>
        <v>INDIE</v>
      </c>
    </row>
    <row r="284" spans="2:9" x14ac:dyDescent="0.35">
      <c r="B284" s="6" t="s">
        <v>679</v>
      </c>
      <c r="C284" s="52">
        <v>23</v>
      </c>
      <c r="D284" s="6">
        <v>4.2662000000000004</v>
      </c>
      <c r="E284" s="6">
        <v>200</v>
      </c>
      <c r="F284" s="6">
        <v>246</v>
      </c>
      <c r="G284" s="6" t="s">
        <v>804</v>
      </c>
      <c r="H284" s="52">
        <v>137094</v>
      </c>
      <c r="I284" s="48" t="str">
        <f>_xlfn.XLOOKUP(B284,'13.1'!B:B,'13.1'!A:A,0)</f>
        <v>INDIE</v>
      </c>
    </row>
    <row r="285" spans="2:9" x14ac:dyDescent="0.35">
      <c r="B285" s="6" t="s">
        <v>679</v>
      </c>
      <c r="C285" s="52">
        <v>23</v>
      </c>
      <c r="D285" s="6">
        <v>4.2662000000000004</v>
      </c>
      <c r="E285" s="6">
        <v>4906</v>
      </c>
      <c r="F285" s="6">
        <v>6034.38</v>
      </c>
      <c r="G285" s="6" t="s">
        <v>805</v>
      </c>
      <c r="H285" s="52" t="s">
        <v>701</v>
      </c>
      <c r="I285" s="48" t="str">
        <f>_xlfn.XLOOKUP(B285,'13.1'!B:B,'13.1'!A:A,0)</f>
        <v>INDIE</v>
      </c>
    </row>
    <row r="286" spans="2:9" x14ac:dyDescent="0.35">
      <c r="B286" s="6" t="s">
        <v>679</v>
      </c>
      <c r="C286" s="52">
        <v>23</v>
      </c>
      <c r="D286" s="6">
        <v>4.2662000000000004</v>
      </c>
      <c r="E286" s="6">
        <v>346</v>
      </c>
      <c r="F286" s="6">
        <v>425.58</v>
      </c>
      <c r="G286" s="6" t="s">
        <v>805</v>
      </c>
      <c r="H286" s="52">
        <v>137414</v>
      </c>
      <c r="I286" s="48" t="str">
        <f>_xlfn.XLOOKUP(B286,'13.1'!B:B,'13.1'!A:A,0)</f>
        <v>INDIE</v>
      </c>
    </row>
    <row r="287" spans="2:9" x14ac:dyDescent="0.35">
      <c r="B287" s="6" t="s">
        <v>679</v>
      </c>
      <c r="C287" s="52">
        <v>23</v>
      </c>
      <c r="D287" s="6">
        <v>4.2662000000000004</v>
      </c>
      <c r="E287" s="6">
        <v>443</v>
      </c>
      <c r="F287" s="6">
        <v>544.89</v>
      </c>
      <c r="G287" s="6" t="s">
        <v>805</v>
      </c>
      <c r="H287" s="52">
        <v>137431</v>
      </c>
      <c r="I287" s="48" t="str">
        <f>_xlfn.XLOOKUP(B287,'13.1'!B:B,'13.1'!A:A,0)</f>
        <v>INDIE</v>
      </c>
    </row>
    <row r="288" spans="2:9" x14ac:dyDescent="0.35">
      <c r="B288" s="6" t="s">
        <v>679</v>
      </c>
      <c r="C288" s="52">
        <v>23</v>
      </c>
      <c r="D288" s="6">
        <v>4.2662000000000004</v>
      </c>
      <c r="E288" s="6">
        <v>179</v>
      </c>
      <c r="F288" s="6">
        <v>220.17</v>
      </c>
      <c r="G288" s="6" t="s">
        <v>805</v>
      </c>
      <c r="H288" s="52">
        <v>137005</v>
      </c>
      <c r="I288" s="48" t="str">
        <f>_xlfn.XLOOKUP(B288,'13.1'!B:B,'13.1'!A:A,0)</f>
        <v>INDIE</v>
      </c>
    </row>
    <row r="289" spans="2:9" x14ac:dyDescent="0.35">
      <c r="B289" s="6" t="s">
        <v>679</v>
      </c>
      <c r="C289" s="52">
        <v>23</v>
      </c>
      <c r="D289" s="6">
        <v>4.2662000000000004</v>
      </c>
      <c r="E289" s="6">
        <v>63</v>
      </c>
      <c r="F289" s="6">
        <v>77.489999999999995</v>
      </c>
      <c r="G289" s="6" t="s">
        <v>805</v>
      </c>
      <c r="H289" s="52" t="s">
        <v>972</v>
      </c>
      <c r="I289" s="48" t="str">
        <f>_xlfn.XLOOKUP(B289,'13.1'!B:B,'13.1'!A:A,0)</f>
        <v>INDIE</v>
      </c>
    </row>
    <row r="290" spans="2:9" x14ac:dyDescent="0.35">
      <c r="B290" s="6" t="s">
        <v>679</v>
      </c>
      <c r="C290" s="52">
        <v>23</v>
      </c>
      <c r="D290" s="6">
        <v>4.2662000000000004</v>
      </c>
      <c r="E290" s="6">
        <v>16</v>
      </c>
      <c r="F290" s="6">
        <v>19.68</v>
      </c>
      <c r="G290" s="6" t="s">
        <v>805</v>
      </c>
      <c r="H290" s="52">
        <v>137029</v>
      </c>
      <c r="I290" s="48" t="str">
        <f>_xlfn.XLOOKUP(B290,'13.1'!B:B,'13.1'!A:A,0)</f>
        <v>INDIE</v>
      </c>
    </row>
    <row r="291" spans="2:9" x14ac:dyDescent="0.35">
      <c r="B291" s="6" t="s">
        <v>679</v>
      </c>
      <c r="C291" s="52">
        <v>23</v>
      </c>
      <c r="D291" s="6">
        <v>4.2662000000000004</v>
      </c>
      <c r="E291" s="6">
        <v>7</v>
      </c>
      <c r="F291" s="6">
        <v>8.61</v>
      </c>
      <c r="G291" s="6" t="s">
        <v>805</v>
      </c>
      <c r="H291" s="52">
        <v>137055</v>
      </c>
      <c r="I291" s="48" t="str">
        <f>_xlfn.XLOOKUP(B291,'13.1'!B:B,'13.1'!A:A,0)</f>
        <v>INDIE</v>
      </c>
    </row>
    <row r="292" spans="2:9" x14ac:dyDescent="0.35">
      <c r="B292" s="6" t="s">
        <v>679</v>
      </c>
      <c r="C292" s="52">
        <v>23</v>
      </c>
      <c r="D292" s="6">
        <v>4.2662000000000004</v>
      </c>
      <c r="E292" s="6">
        <v>60</v>
      </c>
      <c r="F292" s="6">
        <v>73.8</v>
      </c>
      <c r="G292" s="6" t="s">
        <v>805</v>
      </c>
      <c r="H292" s="52">
        <v>137088</v>
      </c>
      <c r="I292" s="48" t="str">
        <f>_xlfn.XLOOKUP(B292,'13.1'!B:B,'13.1'!A:A,0)</f>
        <v>INDIE</v>
      </c>
    </row>
    <row r="293" spans="2:9" x14ac:dyDescent="0.35">
      <c r="B293" s="6" t="s">
        <v>679</v>
      </c>
      <c r="C293" s="52">
        <v>23</v>
      </c>
      <c r="D293" s="6">
        <v>4.2662000000000004</v>
      </c>
      <c r="E293" s="6">
        <v>104</v>
      </c>
      <c r="F293" s="6">
        <v>127.92</v>
      </c>
      <c r="G293" s="6" t="s">
        <v>805</v>
      </c>
      <c r="H293" s="52">
        <v>137082</v>
      </c>
      <c r="I293" s="48" t="str">
        <f>_xlfn.XLOOKUP(B293,'13.1'!B:B,'13.1'!A:A,0)</f>
        <v>INDIE</v>
      </c>
    </row>
    <row r="294" spans="2:9" x14ac:dyDescent="0.35">
      <c r="B294" s="6" t="s">
        <v>679</v>
      </c>
      <c r="C294" s="52">
        <v>23</v>
      </c>
      <c r="D294" s="6">
        <v>4.2662000000000004</v>
      </c>
      <c r="E294" s="6">
        <v>15.99</v>
      </c>
      <c r="F294" s="6">
        <v>19.670000000000002</v>
      </c>
      <c r="G294" s="6" t="s">
        <v>805</v>
      </c>
      <c r="H294" s="52">
        <v>137136</v>
      </c>
      <c r="I294" s="48" t="str">
        <f>_xlfn.XLOOKUP(B294,'13.1'!B:B,'13.1'!A:A,0)</f>
        <v>INDIE</v>
      </c>
    </row>
    <row r="295" spans="2:9" x14ac:dyDescent="0.35">
      <c r="B295" s="6" t="s">
        <v>679</v>
      </c>
      <c r="C295" s="52">
        <v>23</v>
      </c>
      <c r="D295" s="6">
        <v>4.2662000000000004</v>
      </c>
      <c r="E295" s="6">
        <v>3634</v>
      </c>
      <c r="F295" s="6">
        <v>4469.82</v>
      </c>
      <c r="G295" s="6" t="s">
        <v>806</v>
      </c>
      <c r="H295" s="52" t="s">
        <v>807</v>
      </c>
      <c r="I295" s="48" t="str">
        <f>_xlfn.XLOOKUP(B295,'13.1'!B:B,'13.1'!A:A,0)</f>
        <v>INDIE</v>
      </c>
    </row>
    <row r="296" spans="2:9" x14ac:dyDescent="0.35">
      <c r="B296" s="6" t="s">
        <v>679</v>
      </c>
      <c r="C296" s="52">
        <v>23</v>
      </c>
      <c r="D296" s="6">
        <v>4.2662000000000004</v>
      </c>
      <c r="E296" s="6">
        <v>356</v>
      </c>
      <c r="F296" s="6">
        <v>437.88</v>
      </c>
      <c r="G296" s="6" t="s">
        <v>806</v>
      </c>
      <c r="H296" s="52">
        <v>137417</v>
      </c>
      <c r="I296" s="48" t="str">
        <f>_xlfn.XLOOKUP(B296,'13.1'!B:B,'13.1'!A:A,0)</f>
        <v>INDIE</v>
      </c>
    </row>
    <row r="297" spans="2:9" x14ac:dyDescent="0.35">
      <c r="B297" s="6" t="s">
        <v>679</v>
      </c>
      <c r="C297" s="52">
        <v>23</v>
      </c>
      <c r="D297" s="6">
        <v>4.2662000000000004</v>
      </c>
      <c r="E297" s="6">
        <v>380</v>
      </c>
      <c r="F297" s="6">
        <v>467.4</v>
      </c>
      <c r="G297" s="6" t="s">
        <v>806</v>
      </c>
      <c r="H297" s="52">
        <v>137420</v>
      </c>
      <c r="I297" s="48" t="str">
        <f>_xlfn.XLOOKUP(B297,'13.1'!B:B,'13.1'!A:A,0)</f>
        <v>INDIE</v>
      </c>
    </row>
    <row r="298" spans="2:9" x14ac:dyDescent="0.35">
      <c r="B298" s="6" t="s">
        <v>679</v>
      </c>
      <c r="C298" s="52">
        <v>23</v>
      </c>
      <c r="D298" s="6">
        <v>4.2662000000000004</v>
      </c>
      <c r="E298" s="6">
        <v>170</v>
      </c>
      <c r="F298" s="6">
        <v>220.17</v>
      </c>
      <c r="G298" s="6" t="s">
        <v>806</v>
      </c>
      <c r="H298" s="52">
        <v>137005</v>
      </c>
      <c r="I298" s="48" t="str">
        <f>_xlfn.XLOOKUP(B298,'13.1'!B:B,'13.1'!A:A,0)</f>
        <v>INDIE</v>
      </c>
    </row>
    <row r="299" spans="2:9" x14ac:dyDescent="0.35">
      <c r="B299" s="6" t="s">
        <v>679</v>
      </c>
      <c r="C299" s="52">
        <v>23</v>
      </c>
      <c r="D299" s="6">
        <v>4.2662000000000004</v>
      </c>
      <c r="E299" s="6">
        <v>321</v>
      </c>
      <c r="F299" s="6">
        <v>394.83</v>
      </c>
      <c r="G299" s="6" t="s">
        <v>806</v>
      </c>
      <c r="H299" s="52">
        <v>137063</v>
      </c>
      <c r="I299" s="48" t="str">
        <f>_xlfn.XLOOKUP(B299,'13.1'!B:B,'13.1'!A:A,0)</f>
        <v>INDIE</v>
      </c>
    </row>
    <row r="300" spans="2:9" x14ac:dyDescent="0.35">
      <c r="B300" s="6" t="s">
        <v>679</v>
      </c>
      <c r="C300" s="52">
        <v>23</v>
      </c>
      <c r="D300" s="6">
        <v>4.2662000000000004</v>
      </c>
      <c r="E300" s="6">
        <v>12.01</v>
      </c>
      <c r="F300" s="6">
        <v>14.77</v>
      </c>
      <c r="G300" s="6" t="s">
        <v>806</v>
      </c>
      <c r="H300" s="52">
        <v>137140</v>
      </c>
      <c r="I300" s="48" t="str">
        <f>_xlfn.XLOOKUP(B300,'13.1'!B:B,'13.1'!A:A,0)</f>
        <v>INDIE</v>
      </c>
    </row>
    <row r="301" spans="2:9" x14ac:dyDescent="0.35">
      <c r="B301" s="6" t="s">
        <v>679</v>
      </c>
      <c r="C301" s="52">
        <v>23</v>
      </c>
      <c r="D301" s="6">
        <v>4.2662000000000004</v>
      </c>
      <c r="E301" s="6">
        <v>63</v>
      </c>
      <c r="F301" s="6">
        <v>77.489999999999995</v>
      </c>
      <c r="G301" s="6" t="s">
        <v>806</v>
      </c>
      <c r="H301" s="52" t="s">
        <v>972</v>
      </c>
      <c r="I301" s="48" t="str">
        <f>_xlfn.XLOOKUP(B301,'13.1'!B:B,'13.1'!A:A,0)</f>
        <v>INDIE</v>
      </c>
    </row>
    <row r="302" spans="2:9" x14ac:dyDescent="0.35">
      <c r="B302" s="6" t="s">
        <v>679</v>
      </c>
      <c r="C302" s="52">
        <v>23</v>
      </c>
      <c r="D302" s="6">
        <v>4.2662000000000004</v>
      </c>
      <c r="E302" s="6">
        <v>30</v>
      </c>
      <c r="F302" s="6">
        <v>36.9</v>
      </c>
      <c r="G302" s="6" t="s">
        <v>806</v>
      </c>
      <c r="H302" s="52">
        <v>137088</v>
      </c>
      <c r="I302" s="48" t="str">
        <f>_xlfn.XLOOKUP(B302,'13.1'!B:B,'13.1'!A:A,0)</f>
        <v>INDIE</v>
      </c>
    </row>
    <row r="303" spans="2:9" x14ac:dyDescent="0.35">
      <c r="B303" s="6" t="s">
        <v>679</v>
      </c>
      <c r="C303" s="52">
        <v>23</v>
      </c>
      <c r="D303" s="6">
        <v>4.2662000000000004</v>
      </c>
      <c r="E303" s="6">
        <v>52</v>
      </c>
      <c r="F303" s="6">
        <v>63.96</v>
      </c>
      <c r="G303" s="6" t="s">
        <v>806</v>
      </c>
      <c r="H303" s="52">
        <v>137082</v>
      </c>
      <c r="I303" s="48" t="str">
        <f>_xlfn.XLOOKUP(B303,'13.1'!B:B,'13.1'!A:A,0)</f>
        <v>INDIE</v>
      </c>
    </row>
    <row r="304" spans="2:9" x14ac:dyDescent="0.35">
      <c r="B304" s="6" t="s">
        <v>679</v>
      </c>
      <c r="C304" s="52">
        <v>23</v>
      </c>
      <c r="D304" s="6">
        <v>4.2662000000000004</v>
      </c>
      <c r="E304" s="6">
        <v>15.99</v>
      </c>
      <c r="F304" s="6">
        <v>19.670000000000002</v>
      </c>
      <c r="G304" s="6" t="s">
        <v>806</v>
      </c>
      <c r="H304" s="52">
        <v>137136</v>
      </c>
      <c r="I304" s="48" t="str">
        <f>_xlfn.XLOOKUP(B304,'13.1'!B:B,'13.1'!A:A,0)</f>
        <v>INDIE</v>
      </c>
    </row>
    <row r="305" spans="2:9" x14ac:dyDescent="0.35">
      <c r="B305" s="6" t="s">
        <v>679</v>
      </c>
      <c r="C305" s="52">
        <v>23</v>
      </c>
      <c r="D305" s="6">
        <v>4.2662000000000004</v>
      </c>
      <c r="E305" s="6">
        <v>380</v>
      </c>
      <c r="F305" s="6">
        <v>467.4</v>
      </c>
      <c r="G305" s="6" t="s">
        <v>808</v>
      </c>
      <c r="H305" s="52">
        <v>137420</v>
      </c>
      <c r="I305" s="48" t="str">
        <f>_xlfn.XLOOKUP(B305,'13.1'!B:B,'13.1'!A:A,0)</f>
        <v>INDIE</v>
      </c>
    </row>
    <row r="306" spans="2:9" x14ac:dyDescent="0.35">
      <c r="B306" s="6" t="s">
        <v>679</v>
      </c>
      <c r="C306" s="52">
        <v>23</v>
      </c>
      <c r="D306" s="6">
        <v>4.2662000000000004</v>
      </c>
      <c r="E306" s="6">
        <v>405</v>
      </c>
      <c r="F306" s="6">
        <v>498.15</v>
      </c>
      <c r="G306" s="6" t="s">
        <v>808</v>
      </c>
      <c r="H306" s="52">
        <v>137425</v>
      </c>
      <c r="I306" s="48" t="str">
        <f>_xlfn.XLOOKUP(B306,'13.1'!B:B,'13.1'!A:A,0)</f>
        <v>INDIE</v>
      </c>
    </row>
    <row r="307" spans="2:9" x14ac:dyDescent="0.35">
      <c r="B307" s="6" t="s">
        <v>679</v>
      </c>
      <c r="C307" s="52">
        <v>23</v>
      </c>
      <c r="D307" s="6">
        <v>4.2662000000000004</v>
      </c>
      <c r="E307" s="6">
        <v>358</v>
      </c>
      <c r="F307" s="6">
        <v>440.34</v>
      </c>
      <c r="G307" s="6" t="s">
        <v>808</v>
      </c>
      <c r="H307" s="52">
        <v>137005</v>
      </c>
      <c r="I307" s="48" t="str">
        <f>_xlfn.XLOOKUP(B307,'13.1'!B:B,'13.1'!A:A,0)</f>
        <v>INDIE</v>
      </c>
    </row>
    <row r="308" spans="2:9" x14ac:dyDescent="0.35">
      <c r="B308" s="6" t="s">
        <v>679</v>
      </c>
      <c r="C308" s="52">
        <v>23</v>
      </c>
      <c r="D308" s="6">
        <v>4.2662000000000004</v>
      </c>
      <c r="E308" s="6">
        <v>321</v>
      </c>
      <c r="F308" s="6">
        <v>394.83</v>
      </c>
      <c r="G308" s="6" t="s">
        <v>808</v>
      </c>
      <c r="H308" s="52">
        <v>137062</v>
      </c>
      <c r="I308" s="48" t="str">
        <f>_xlfn.XLOOKUP(B308,'13.1'!B:B,'13.1'!A:A,0)</f>
        <v>INDIE</v>
      </c>
    </row>
    <row r="309" spans="2:9" x14ac:dyDescent="0.35">
      <c r="B309" s="6" t="s">
        <v>679</v>
      </c>
      <c r="C309" s="52">
        <v>23</v>
      </c>
      <c r="D309" s="6">
        <v>4.2662000000000004</v>
      </c>
      <c r="E309" s="6">
        <v>321</v>
      </c>
      <c r="F309" s="6">
        <v>394.83</v>
      </c>
      <c r="G309" s="6" t="s">
        <v>808</v>
      </c>
      <c r="H309" s="52">
        <v>137063</v>
      </c>
      <c r="I309" s="48" t="str">
        <f>_xlfn.XLOOKUP(B309,'13.1'!B:B,'13.1'!A:A,0)</f>
        <v>INDIE</v>
      </c>
    </row>
    <row r="310" spans="2:9" x14ac:dyDescent="0.35">
      <c r="B310" s="6" t="s">
        <v>679</v>
      </c>
      <c r="C310" s="52">
        <v>23</v>
      </c>
      <c r="D310" s="6">
        <v>4.2662000000000004</v>
      </c>
      <c r="E310" s="6">
        <v>24.02</v>
      </c>
      <c r="F310" s="6">
        <v>29.54</v>
      </c>
      <c r="G310" s="6" t="s">
        <v>808</v>
      </c>
      <c r="H310" s="52">
        <v>137140</v>
      </c>
      <c r="I310" s="48" t="str">
        <f>_xlfn.XLOOKUP(B310,'13.1'!B:B,'13.1'!A:A,0)</f>
        <v>INDIE</v>
      </c>
    </row>
    <row r="311" spans="2:9" x14ac:dyDescent="0.35">
      <c r="B311" s="6" t="s">
        <v>679</v>
      </c>
      <c r="C311" s="52">
        <v>23</v>
      </c>
      <c r="D311" s="6">
        <v>4.2662000000000004</v>
      </c>
      <c r="E311" s="6">
        <v>126</v>
      </c>
      <c r="F311" s="6">
        <v>154.97999999999999</v>
      </c>
      <c r="G311" s="6" t="s">
        <v>808</v>
      </c>
      <c r="H311" s="52" t="s">
        <v>972</v>
      </c>
      <c r="I311" s="48" t="str">
        <f>_xlfn.XLOOKUP(B311,'13.1'!B:B,'13.1'!A:A,0)</f>
        <v>INDIE</v>
      </c>
    </row>
    <row r="312" spans="2:9" x14ac:dyDescent="0.35">
      <c r="B312" s="6" t="s">
        <v>679</v>
      </c>
      <c r="C312" s="52">
        <v>23</v>
      </c>
      <c r="D312" s="6">
        <v>4.2662000000000004</v>
      </c>
      <c r="E312" s="6">
        <v>16</v>
      </c>
      <c r="F312" s="6">
        <v>19.68</v>
      </c>
      <c r="G312" s="6" t="s">
        <v>808</v>
      </c>
      <c r="H312" s="52">
        <v>137029</v>
      </c>
      <c r="I312" s="48" t="str">
        <f>_xlfn.XLOOKUP(B312,'13.1'!B:B,'13.1'!A:A,0)</f>
        <v>INDIE</v>
      </c>
    </row>
    <row r="313" spans="2:9" x14ac:dyDescent="0.35">
      <c r="B313" s="6" t="s">
        <v>679</v>
      </c>
      <c r="C313" s="52">
        <v>23</v>
      </c>
      <c r="D313" s="6">
        <v>4.2662000000000004</v>
      </c>
      <c r="E313" s="6">
        <v>150</v>
      </c>
      <c r="F313" s="6">
        <v>184.5</v>
      </c>
      <c r="G313" s="6" t="s">
        <v>808</v>
      </c>
      <c r="H313" s="52">
        <v>137088</v>
      </c>
      <c r="I313" s="48" t="str">
        <f>_xlfn.XLOOKUP(B313,'13.1'!B:B,'13.1'!A:A,0)</f>
        <v>INDIE</v>
      </c>
    </row>
    <row r="314" spans="2:9" x14ac:dyDescent="0.35">
      <c r="B314" s="6" t="s">
        <v>679</v>
      </c>
      <c r="C314" s="52">
        <v>23</v>
      </c>
      <c r="D314" s="6">
        <v>4.2662000000000004</v>
      </c>
      <c r="E314" s="6">
        <v>104</v>
      </c>
      <c r="F314" s="6">
        <v>127.92</v>
      </c>
      <c r="G314" s="6" t="s">
        <v>808</v>
      </c>
      <c r="H314" s="52">
        <v>137082</v>
      </c>
      <c r="I314" s="48" t="str">
        <f>_xlfn.XLOOKUP(B314,'13.1'!B:B,'13.1'!A:A,0)</f>
        <v>INDIE</v>
      </c>
    </row>
    <row r="315" spans="2:9" x14ac:dyDescent="0.35">
      <c r="B315" s="6" t="s">
        <v>679</v>
      </c>
      <c r="C315" s="52">
        <v>23</v>
      </c>
      <c r="D315" s="6">
        <v>4.2662000000000004</v>
      </c>
      <c r="E315" s="6">
        <v>37</v>
      </c>
      <c r="F315" s="6">
        <v>45.51</v>
      </c>
      <c r="G315" s="6" t="s">
        <v>808</v>
      </c>
      <c r="H315" s="52">
        <v>137030</v>
      </c>
      <c r="I315" s="48" t="str">
        <f>_xlfn.XLOOKUP(B315,'13.1'!B:B,'13.1'!A:A,0)</f>
        <v>INDIE</v>
      </c>
    </row>
    <row r="316" spans="2:9" x14ac:dyDescent="0.35">
      <c r="B316" s="6" t="s">
        <v>679</v>
      </c>
      <c r="C316" s="52">
        <v>23</v>
      </c>
      <c r="D316" s="6">
        <v>4.2662000000000004</v>
      </c>
      <c r="E316" s="6">
        <v>120</v>
      </c>
      <c r="F316" s="6">
        <v>147.6</v>
      </c>
      <c r="G316" s="6" t="s">
        <v>808</v>
      </c>
      <c r="H316" s="52">
        <v>137079</v>
      </c>
      <c r="I316" s="48" t="str">
        <f>_xlfn.XLOOKUP(B316,'13.1'!B:B,'13.1'!A:A,0)</f>
        <v>INDIE</v>
      </c>
    </row>
    <row r="317" spans="2:9" x14ac:dyDescent="0.35">
      <c r="B317" s="6" t="s">
        <v>679</v>
      </c>
      <c r="C317" s="52">
        <v>23</v>
      </c>
      <c r="D317" s="6">
        <v>4.2662000000000004</v>
      </c>
      <c r="E317" s="6">
        <v>31.98</v>
      </c>
      <c r="F317" s="6">
        <v>39.340000000000003</v>
      </c>
      <c r="G317" s="6" t="s">
        <v>808</v>
      </c>
      <c r="H317" s="52">
        <v>137136</v>
      </c>
      <c r="I317" s="48" t="str">
        <f>_xlfn.XLOOKUP(B317,'13.1'!B:B,'13.1'!A:A,0)</f>
        <v>INDIE</v>
      </c>
    </row>
    <row r="318" spans="2:9" x14ac:dyDescent="0.35">
      <c r="B318" s="6" t="s">
        <v>679</v>
      </c>
      <c r="C318" s="52">
        <v>23</v>
      </c>
      <c r="D318" s="6">
        <v>4.2662000000000004</v>
      </c>
      <c r="E318" s="6">
        <v>7272</v>
      </c>
      <c r="F318" s="6">
        <v>8944.56</v>
      </c>
      <c r="G318" s="6" t="s">
        <v>808</v>
      </c>
      <c r="H318" s="52" t="s">
        <v>807</v>
      </c>
      <c r="I318" s="48" t="str">
        <f>_xlfn.XLOOKUP(B318,'13.1'!B:B,'13.1'!A:A,0)</f>
        <v>INDIE</v>
      </c>
    </row>
    <row r="319" spans="2:9" x14ac:dyDescent="0.35">
      <c r="B319" s="6" t="s">
        <v>679</v>
      </c>
      <c r="C319" s="52">
        <v>23</v>
      </c>
      <c r="D319" s="6">
        <v>4.2662000000000004</v>
      </c>
      <c r="E319" s="6">
        <v>1068</v>
      </c>
      <c r="F319" s="6">
        <v>1313.64</v>
      </c>
      <c r="G319" s="6" t="s">
        <v>808</v>
      </c>
      <c r="H319" s="52">
        <v>137417</v>
      </c>
      <c r="I319" s="48" t="str">
        <f>_xlfn.XLOOKUP(B319,'13.1'!B:B,'13.1'!A:A,0)</f>
        <v>INDIE</v>
      </c>
    </row>
    <row r="320" spans="2:9" x14ac:dyDescent="0.35">
      <c r="B320" s="6" t="s">
        <v>679</v>
      </c>
      <c r="C320" s="52">
        <v>23</v>
      </c>
      <c r="D320" s="6">
        <v>4.2662000000000004</v>
      </c>
      <c r="E320" s="6">
        <v>2483</v>
      </c>
      <c r="F320" s="6">
        <v>3054.09</v>
      </c>
      <c r="G320" s="6" t="s">
        <v>809</v>
      </c>
      <c r="H320" s="52" t="s">
        <v>698</v>
      </c>
      <c r="I320" s="48" t="str">
        <f>_xlfn.XLOOKUP(B320,'13.1'!B:B,'13.1'!A:A,0)</f>
        <v>INDIE</v>
      </c>
    </row>
    <row r="321" spans="2:9" x14ac:dyDescent="0.35">
      <c r="B321" s="6" t="s">
        <v>679</v>
      </c>
      <c r="C321" s="52">
        <v>23</v>
      </c>
      <c r="D321" s="6">
        <v>4.2662000000000004</v>
      </c>
      <c r="E321" s="6">
        <v>2484</v>
      </c>
      <c r="F321" s="6">
        <v>3055.32</v>
      </c>
      <c r="G321" s="6" t="s">
        <v>809</v>
      </c>
      <c r="H321" s="52" t="s">
        <v>698</v>
      </c>
      <c r="I321" s="48" t="str">
        <f>_xlfn.XLOOKUP(B321,'13.1'!B:B,'13.1'!A:A,0)</f>
        <v>INDIE</v>
      </c>
    </row>
    <row r="322" spans="2:9" x14ac:dyDescent="0.35">
      <c r="B322" s="6" t="s">
        <v>679</v>
      </c>
      <c r="C322" s="52">
        <v>23</v>
      </c>
      <c r="D322" s="6">
        <v>4.2662000000000004</v>
      </c>
      <c r="E322" s="6">
        <v>329</v>
      </c>
      <c r="F322" s="6">
        <v>404.67</v>
      </c>
      <c r="G322" s="6" t="s">
        <v>809</v>
      </c>
      <c r="H322" s="52">
        <v>137413</v>
      </c>
      <c r="I322" s="48" t="str">
        <f>_xlfn.XLOOKUP(B322,'13.1'!B:B,'13.1'!A:A,0)</f>
        <v>INDIE</v>
      </c>
    </row>
    <row r="323" spans="2:9" x14ac:dyDescent="0.35">
      <c r="B323" s="6" t="s">
        <v>679</v>
      </c>
      <c r="C323" s="52">
        <v>23</v>
      </c>
      <c r="D323" s="6">
        <v>4.2662000000000004</v>
      </c>
      <c r="E323" s="6">
        <v>346</v>
      </c>
      <c r="F323" s="6">
        <v>425.58</v>
      </c>
      <c r="G323" s="6" t="s">
        <v>809</v>
      </c>
      <c r="H323" s="52">
        <v>137414</v>
      </c>
      <c r="I323" s="48" t="str">
        <f>_xlfn.XLOOKUP(B323,'13.1'!B:B,'13.1'!A:A,0)</f>
        <v>INDIE</v>
      </c>
    </row>
    <row r="324" spans="2:9" x14ac:dyDescent="0.35">
      <c r="B324" s="6" t="s">
        <v>679</v>
      </c>
      <c r="C324" s="52">
        <v>23</v>
      </c>
      <c r="D324" s="6">
        <v>4.2662000000000004</v>
      </c>
      <c r="E324" s="6">
        <v>760</v>
      </c>
      <c r="F324" s="6">
        <v>934.8</v>
      </c>
      <c r="G324" s="6" t="s">
        <v>809</v>
      </c>
      <c r="H324" s="52">
        <v>137420</v>
      </c>
      <c r="I324" s="48" t="str">
        <f>_xlfn.XLOOKUP(B324,'13.1'!B:B,'13.1'!A:A,0)</f>
        <v>INDIE</v>
      </c>
    </row>
    <row r="325" spans="2:9" x14ac:dyDescent="0.35">
      <c r="B325" s="6" t="s">
        <v>679</v>
      </c>
      <c r="C325" s="52">
        <v>23</v>
      </c>
      <c r="D325" s="6">
        <v>4.2662000000000004</v>
      </c>
      <c r="E325" s="6">
        <v>358</v>
      </c>
      <c r="F325" s="6">
        <v>440.34</v>
      </c>
      <c r="G325" s="6" t="s">
        <v>809</v>
      </c>
      <c r="H325" s="52">
        <v>137005</v>
      </c>
      <c r="I325" s="48" t="str">
        <f>_xlfn.XLOOKUP(B325,'13.1'!B:B,'13.1'!A:A,0)</f>
        <v>INDIE</v>
      </c>
    </row>
    <row r="326" spans="2:9" x14ac:dyDescent="0.35">
      <c r="B326" s="6" t="s">
        <v>679</v>
      </c>
      <c r="C326" s="52">
        <v>23</v>
      </c>
      <c r="D326" s="6">
        <v>4.2662000000000004</v>
      </c>
      <c r="E326" s="6">
        <v>321</v>
      </c>
      <c r="F326" s="6">
        <v>394.83</v>
      </c>
      <c r="G326" s="6" t="s">
        <v>809</v>
      </c>
      <c r="H326" s="52">
        <v>137062</v>
      </c>
      <c r="I326" s="48" t="str">
        <f>_xlfn.XLOOKUP(B326,'13.1'!B:B,'13.1'!A:A,0)</f>
        <v>INDIE</v>
      </c>
    </row>
    <row r="327" spans="2:9" x14ac:dyDescent="0.35">
      <c r="B327" s="6" t="s">
        <v>679</v>
      </c>
      <c r="C327" s="52">
        <v>23</v>
      </c>
      <c r="D327" s="6">
        <v>4.2662000000000004</v>
      </c>
      <c r="E327" s="6">
        <v>321</v>
      </c>
      <c r="F327" s="6">
        <v>394.83</v>
      </c>
      <c r="G327" s="6" t="s">
        <v>809</v>
      </c>
      <c r="H327" s="52">
        <v>137063</v>
      </c>
      <c r="I327" s="48" t="str">
        <f>_xlfn.XLOOKUP(B327,'13.1'!B:B,'13.1'!A:A,0)</f>
        <v>INDIE</v>
      </c>
    </row>
    <row r="328" spans="2:9" x14ac:dyDescent="0.35">
      <c r="B328" s="6" t="s">
        <v>679</v>
      </c>
      <c r="C328" s="52">
        <v>23</v>
      </c>
      <c r="D328" s="6">
        <v>4.2662000000000004</v>
      </c>
      <c r="E328" s="6">
        <v>24.02</v>
      </c>
      <c r="F328" s="6">
        <v>29.54</v>
      </c>
      <c r="G328" s="6" t="s">
        <v>809</v>
      </c>
      <c r="H328" s="52">
        <v>137140</v>
      </c>
      <c r="I328" s="48" t="str">
        <f>_xlfn.XLOOKUP(B328,'13.1'!B:B,'13.1'!A:A,0)</f>
        <v>INDIE</v>
      </c>
    </row>
    <row r="329" spans="2:9" x14ac:dyDescent="0.35">
      <c r="B329" s="6" t="s">
        <v>679</v>
      </c>
      <c r="C329" s="52">
        <v>23</v>
      </c>
      <c r="D329" s="6">
        <v>4.2662000000000004</v>
      </c>
      <c r="E329" s="6">
        <v>126</v>
      </c>
      <c r="F329" s="6">
        <v>154.97999999999999</v>
      </c>
      <c r="G329" s="6" t="s">
        <v>809</v>
      </c>
      <c r="H329" s="52" t="s">
        <v>972</v>
      </c>
      <c r="I329" s="48" t="str">
        <f>_xlfn.XLOOKUP(B329,'13.1'!B:B,'13.1'!A:A,0)</f>
        <v>INDIE</v>
      </c>
    </row>
    <row r="330" spans="2:9" x14ac:dyDescent="0.35">
      <c r="B330" s="6" t="s">
        <v>679</v>
      </c>
      <c r="C330" s="52">
        <v>23</v>
      </c>
      <c r="D330" s="6">
        <v>4.2662000000000004</v>
      </c>
      <c r="E330" s="6">
        <v>120</v>
      </c>
      <c r="F330" s="6">
        <v>147.6</v>
      </c>
      <c r="G330" s="6" t="s">
        <v>809</v>
      </c>
      <c r="H330" s="52">
        <v>137088</v>
      </c>
      <c r="I330" s="48" t="str">
        <f>_xlfn.XLOOKUP(B330,'13.1'!B:B,'13.1'!A:A,0)</f>
        <v>INDIE</v>
      </c>
    </row>
    <row r="331" spans="2:9" x14ac:dyDescent="0.35">
      <c r="B331" s="6" t="s">
        <v>679</v>
      </c>
      <c r="C331" s="52">
        <v>23</v>
      </c>
      <c r="D331" s="6">
        <v>4.2662000000000004</v>
      </c>
      <c r="E331" s="6">
        <v>104</v>
      </c>
      <c r="F331" s="6">
        <v>127.92</v>
      </c>
      <c r="G331" s="6" t="s">
        <v>809</v>
      </c>
      <c r="H331" s="52">
        <v>137082</v>
      </c>
      <c r="I331" s="48" t="str">
        <f>_xlfn.XLOOKUP(B331,'13.1'!B:B,'13.1'!A:A,0)</f>
        <v>INDIE</v>
      </c>
    </row>
    <row r="332" spans="2:9" x14ac:dyDescent="0.35">
      <c r="B332" s="6" t="s">
        <v>679</v>
      </c>
      <c r="C332" s="52">
        <v>23</v>
      </c>
      <c r="D332" s="6">
        <v>4.2662000000000004</v>
      </c>
      <c r="E332" s="6">
        <v>31.98</v>
      </c>
      <c r="F332" s="6">
        <v>39.340000000000003</v>
      </c>
      <c r="G332" s="6" t="s">
        <v>809</v>
      </c>
      <c r="H332" s="52">
        <v>137136</v>
      </c>
      <c r="I332" s="48" t="str">
        <f>_xlfn.XLOOKUP(B332,'13.1'!B:B,'13.1'!A:A,0)</f>
        <v>INDIE</v>
      </c>
    </row>
    <row r="333" spans="2:9" x14ac:dyDescent="0.35">
      <c r="B333" s="6" t="s">
        <v>679</v>
      </c>
      <c r="C333" s="52">
        <v>23</v>
      </c>
      <c r="D333" s="6">
        <v>4.2662000000000004</v>
      </c>
      <c r="E333" s="6">
        <v>14463</v>
      </c>
      <c r="F333" s="6">
        <v>17789.490000000002</v>
      </c>
      <c r="G333" s="6" t="s">
        <v>810</v>
      </c>
      <c r="H333" s="52" t="s">
        <v>949</v>
      </c>
      <c r="I333" s="48" t="str">
        <f>_xlfn.XLOOKUP(B333,'13.1'!B:B,'13.1'!A:A,0)</f>
        <v>INDIE</v>
      </c>
    </row>
    <row r="334" spans="2:9" x14ac:dyDescent="0.35">
      <c r="B334" s="6" t="s">
        <v>679</v>
      </c>
      <c r="C334" s="52">
        <v>23</v>
      </c>
      <c r="D334" s="6">
        <v>4.2662000000000004</v>
      </c>
      <c r="E334" s="6">
        <v>7575</v>
      </c>
      <c r="F334" s="6">
        <v>9317.25</v>
      </c>
      <c r="G334" s="6" t="s">
        <v>811</v>
      </c>
      <c r="H334" s="52" t="s">
        <v>812</v>
      </c>
      <c r="I334" s="48" t="str">
        <f>_xlfn.XLOOKUP(B334,'13.1'!B:B,'13.1'!A:A,0)</f>
        <v>INDIE</v>
      </c>
    </row>
    <row r="335" spans="2:9" x14ac:dyDescent="0.35">
      <c r="B335" s="6" t="s">
        <v>679</v>
      </c>
      <c r="C335" s="52">
        <v>23</v>
      </c>
      <c r="D335" s="6">
        <v>4.2662000000000004</v>
      </c>
      <c r="E335" s="6">
        <v>346</v>
      </c>
      <c r="F335" s="6">
        <v>425.58</v>
      </c>
      <c r="G335" s="6" t="s">
        <v>811</v>
      </c>
      <c r="H335" s="52">
        <v>137414</v>
      </c>
      <c r="I335" s="48" t="str">
        <f>_xlfn.XLOOKUP(B335,'13.1'!B:B,'13.1'!A:A,0)</f>
        <v>INDIE</v>
      </c>
    </row>
    <row r="336" spans="2:9" x14ac:dyDescent="0.35">
      <c r="B336" s="6" t="s">
        <v>679</v>
      </c>
      <c r="C336" s="52">
        <v>23</v>
      </c>
      <c r="D336" s="6">
        <v>4.2662000000000004</v>
      </c>
      <c r="E336" s="6">
        <v>443</v>
      </c>
      <c r="F336" s="6">
        <v>544.89</v>
      </c>
      <c r="G336" s="6" t="s">
        <v>811</v>
      </c>
      <c r="H336" s="52">
        <v>137431</v>
      </c>
      <c r="I336" s="48" t="str">
        <f>_xlfn.XLOOKUP(B336,'13.1'!B:B,'13.1'!A:A,0)</f>
        <v>INDIE</v>
      </c>
    </row>
    <row r="337" spans="2:9" x14ac:dyDescent="0.35">
      <c r="B337" s="6" t="s">
        <v>679</v>
      </c>
      <c r="C337" s="52">
        <v>23</v>
      </c>
      <c r="D337" s="6">
        <v>4.2662000000000004</v>
      </c>
      <c r="E337" s="6">
        <v>179</v>
      </c>
      <c r="F337" s="6">
        <v>220.17</v>
      </c>
      <c r="G337" s="6" t="s">
        <v>811</v>
      </c>
      <c r="H337" s="52">
        <v>137005</v>
      </c>
      <c r="I337" s="48" t="str">
        <f>_xlfn.XLOOKUP(B337,'13.1'!B:B,'13.1'!A:A,0)</f>
        <v>INDIE</v>
      </c>
    </row>
    <row r="338" spans="2:9" x14ac:dyDescent="0.35">
      <c r="B338" s="6" t="s">
        <v>679</v>
      </c>
      <c r="C338" s="52">
        <v>23</v>
      </c>
      <c r="D338" s="6">
        <v>4.2662000000000004</v>
      </c>
      <c r="E338" s="6">
        <v>51</v>
      </c>
      <c r="F338" s="6">
        <v>62.73</v>
      </c>
      <c r="G338" s="6" t="s">
        <v>811</v>
      </c>
      <c r="H338" s="52">
        <v>137093</v>
      </c>
      <c r="I338" s="48" t="str">
        <f>_xlfn.XLOOKUP(B338,'13.1'!B:B,'13.1'!A:A,0)</f>
        <v>INDIE</v>
      </c>
    </row>
    <row r="339" spans="2:9" x14ac:dyDescent="0.35">
      <c r="B339" s="6" t="s">
        <v>679</v>
      </c>
      <c r="C339" s="52">
        <v>23</v>
      </c>
      <c r="D339" s="6">
        <v>4.2662000000000004</v>
      </c>
      <c r="E339" s="6">
        <v>16</v>
      </c>
      <c r="F339" s="6">
        <v>19.68</v>
      </c>
      <c r="G339" s="6" t="s">
        <v>811</v>
      </c>
      <c r="H339" s="52">
        <v>137029</v>
      </c>
      <c r="I339" s="48" t="str">
        <f>_xlfn.XLOOKUP(B339,'13.1'!B:B,'13.1'!A:A,0)</f>
        <v>INDIE</v>
      </c>
    </row>
    <row r="340" spans="2:9" x14ac:dyDescent="0.35">
      <c r="B340" s="6" t="s">
        <v>679</v>
      </c>
      <c r="C340" s="52">
        <v>23</v>
      </c>
      <c r="D340" s="6">
        <v>4.2662000000000004</v>
      </c>
      <c r="E340" s="6">
        <v>14</v>
      </c>
      <c r="F340" s="6">
        <v>17.22</v>
      </c>
      <c r="G340" s="6" t="s">
        <v>811</v>
      </c>
      <c r="H340" s="52">
        <v>137055</v>
      </c>
      <c r="I340" s="48" t="str">
        <f>_xlfn.XLOOKUP(B340,'13.1'!B:B,'13.1'!A:A,0)</f>
        <v>INDIE</v>
      </c>
    </row>
    <row r="341" spans="2:9" x14ac:dyDescent="0.35">
      <c r="B341" s="6" t="s">
        <v>679</v>
      </c>
      <c r="C341" s="52">
        <v>23</v>
      </c>
      <c r="D341" s="6">
        <v>4.2662000000000004</v>
      </c>
      <c r="E341" s="6">
        <v>105</v>
      </c>
      <c r="F341" s="6">
        <v>129.15</v>
      </c>
      <c r="G341" s="6" t="s">
        <v>811</v>
      </c>
      <c r="H341" s="52">
        <v>137088</v>
      </c>
      <c r="I341" s="48" t="str">
        <f>_xlfn.XLOOKUP(B341,'13.1'!B:B,'13.1'!A:A,0)</f>
        <v>INDIE</v>
      </c>
    </row>
    <row r="342" spans="2:9" x14ac:dyDescent="0.35">
      <c r="B342" s="6" t="s">
        <v>679</v>
      </c>
      <c r="C342" s="52">
        <v>23</v>
      </c>
      <c r="D342" s="6">
        <v>4.2662000000000004</v>
      </c>
      <c r="E342" s="6">
        <v>41700</v>
      </c>
      <c r="F342" s="6">
        <v>51291</v>
      </c>
      <c r="G342" s="6" t="s">
        <v>813</v>
      </c>
      <c r="H342" s="52" t="s">
        <v>736</v>
      </c>
      <c r="I342" s="48" t="str">
        <f>_xlfn.XLOOKUP(B342,'13.1'!B:B,'13.1'!A:A,0)</f>
        <v>INDIE</v>
      </c>
    </row>
    <row r="343" spans="2:9" x14ac:dyDescent="0.35">
      <c r="B343" s="6" t="s">
        <v>679</v>
      </c>
      <c r="C343" s="52">
        <v>23</v>
      </c>
      <c r="D343" s="6">
        <v>4.2662000000000004</v>
      </c>
      <c r="E343" s="6">
        <v>4756</v>
      </c>
      <c r="F343" s="6">
        <v>5849.88</v>
      </c>
      <c r="G343" s="6" t="s">
        <v>813</v>
      </c>
      <c r="H343" s="52" t="s">
        <v>736</v>
      </c>
      <c r="I343" s="48" t="str">
        <f>_xlfn.XLOOKUP(B343,'13.1'!B:B,'13.1'!A:A,0)</f>
        <v>INDIE</v>
      </c>
    </row>
    <row r="344" spans="2:9" x14ac:dyDescent="0.35">
      <c r="B344" s="6" t="s">
        <v>679</v>
      </c>
      <c r="C344" s="52">
        <v>23</v>
      </c>
      <c r="D344" s="6">
        <v>4.2662000000000004</v>
      </c>
      <c r="E344" s="6">
        <v>1212</v>
      </c>
      <c r="F344" s="6">
        <v>1490.76</v>
      </c>
      <c r="G344" s="6" t="s">
        <v>813</v>
      </c>
      <c r="H344" s="52">
        <v>136070</v>
      </c>
      <c r="I344" s="48" t="str">
        <f>_xlfn.XLOOKUP(B344,'13.1'!B:B,'13.1'!A:A,0)</f>
        <v>INDIE</v>
      </c>
    </row>
    <row r="345" spans="2:9" x14ac:dyDescent="0.35">
      <c r="B345" s="6" t="s">
        <v>679</v>
      </c>
      <c r="C345" s="52">
        <v>23</v>
      </c>
      <c r="D345" s="6">
        <v>4.2662000000000004</v>
      </c>
      <c r="E345" s="6">
        <v>1292</v>
      </c>
      <c r="F345" s="6">
        <v>1589.16</v>
      </c>
      <c r="G345" s="6" t="s">
        <v>813</v>
      </c>
      <c r="H345" s="52">
        <v>136062</v>
      </c>
      <c r="I345" s="48" t="str">
        <f>_xlfn.XLOOKUP(B345,'13.1'!B:B,'13.1'!A:A,0)</f>
        <v>INDIE</v>
      </c>
    </row>
    <row r="346" spans="2:9" x14ac:dyDescent="0.35">
      <c r="B346" s="6" t="s">
        <v>679</v>
      </c>
      <c r="C346" s="52">
        <v>23</v>
      </c>
      <c r="D346" s="6">
        <v>4.2662000000000004</v>
      </c>
      <c r="E346" s="6">
        <v>1484</v>
      </c>
      <c r="F346" s="6">
        <v>1825.32</v>
      </c>
      <c r="G346" s="6" t="s">
        <v>813</v>
      </c>
      <c r="H346" s="52">
        <v>136065</v>
      </c>
      <c r="I346" s="48" t="str">
        <f>_xlfn.XLOOKUP(B346,'13.1'!B:B,'13.1'!A:A,0)</f>
        <v>INDIE</v>
      </c>
    </row>
    <row r="347" spans="2:9" x14ac:dyDescent="0.35">
      <c r="B347" s="6" t="s">
        <v>679</v>
      </c>
      <c r="C347" s="52">
        <v>23</v>
      </c>
      <c r="D347" s="6">
        <v>4.2662000000000004</v>
      </c>
      <c r="E347" s="6">
        <v>2090</v>
      </c>
      <c r="F347" s="6">
        <v>2570.6999999999998</v>
      </c>
      <c r="G347" s="6" t="s">
        <v>813</v>
      </c>
      <c r="H347" s="52">
        <v>1361</v>
      </c>
      <c r="I347" s="48" t="str">
        <f>_xlfn.XLOOKUP(B347,'13.1'!B:B,'13.1'!A:A,0)</f>
        <v>INDIE</v>
      </c>
    </row>
    <row r="348" spans="2:9" x14ac:dyDescent="0.35">
      <c r="B348" s="6" t="s">
        <v>679</v>
      </c>
      <c r="C348" s="52">
        <v>23</v>
      </c>
      <c r="D348" s="6">
        <v>4.2662000000000004</v>
      </c>
      <c r="E348" s="6">
        <v>2218</v>
      </c>
      <c r="F348" s="6">
        <v>2728.14</v>
      </c>
      <c r="G348" s="6" t="s">
        <v>813</v>
      </c>
      <c r="H348" s="52" t="s">
        <v>973</v>
      </c>
      <c r="I348" s="48" t="str">
        <f>_xlfn.XLOOKUP(B348,'13.1'!B:B,'13.1'!A:A,0)</f>
        <v>INDIE</v>
      </c>
    </row>
    <row r="349" spans="2:9" x14ac:dyDescent="0.35">
      <c r="B349" s="6" t="s">
        <v>679</v>
      </c>
      <c r="C349" s="52">
        <v>23</v>
      </c>
      <c r="D349" s="6">
        <v>4.2662000000000004</v>
      </c>
      <c r="E349" s="6">
        <v>2483</v>
      </c>
      <c r="F349" s="6">
        <v>3054.09</v>
      </c>
      <c r="G349" s="6" t="s">
        <v>814</v>
      </c>
      <c r="H349" s="52" t="s">
        <v>698</v>
      </c>
      <c r="I349" s="48" t="str">
        <f>_xlfn.XLOOKUP(B349,'13.1'!B:B,'13.1'!A:A,0)</f>
        <v>INDIE</v>
      </c>
    </row>
    <row r="350" spans="2:9" x14ac:dyDescent="0.35">
      <c r="B350" s="6" t="s">
        <v>679</v>
      </c>
      <c r="C350" s="52">
        <v>23</v>
      </c>
      <c r="D350" s="6">
        <v>4.2789999999999999</v>
      </c>
      <c r="E350" s="6">
        <v>6770</v>
      </c>
      <c r="F350" s="6">
        <v>8056.3</v>
      </c>
      <c r="G350" s="6" t="s">
        <v>815</v>
      </c>
      <c r="H350" s="52" t="s">
        <v>936</v>
      </c>
      <c r="I350" s="48" t="str">
        <f>_xlfn.XLOOKUP(B350,'13.1'!B:B,'13.1'!A:A,0)</f>
        <v>INDIE</v>
      </c>
    </row>
    <row r="351" spans="2:9" x14ac:dyDescent="0.35">
      <c r="B351" s="6" t="s">
        <v>689</v>
      </c>
      <c r="C351" s="52">
        <v>23</v>
      </c>
      <c r="D351" s="6">
        <v>4.2789999999999999</v>
      </c>
      <c r="E351" s="6">
        <v>124.25</v>
      </c>
      <c r="F351" s="6">
        <v>152.83000000000001</v>
      </c>
      <c r="G351" s="6" t="s">
        <v>747</v>
      </c>
      <c r="H351" s="52" t="s">
        <v>974</v>
      </c>
      <c r="I351" s="48" t="str">
        <f>_xlfn.XLOOKUP(B351,'13.1'!B:B,'13.1'!A:A,0)</f>
        <v>JAPONIA</v>
      </c>
    </row>
    <row r="352" spans="2:9" x14ac:dyDescent="0.35">
      <c r="B352" s="6" t="s">
        <v>689</v>
      </c>
      <c r="C352" s="52">
        <v>23</v>
      </c>
      <c r="D352" s="6">
        <v>4.2789999999999999</v>
      </c>
      <c r="E352" s="6">
        <v>426.6</v>
      </c>
      <c r="F352" s="6">
        <v>524.72</v>
      </c>
      <c r="G352" s="6" t="s">
        <v>816</v>
      </c>
      <c r="H352" s="52" t="s">
        <v>817</v>
      </c>
      <c r="I352" s="48" t="str">
        <f>_xlfn.XLOOKUP(B352,'13.1'!B:B,'13.1'!A:A,0)</f>
        <v>JAPONIA</v>
      </c>
    </row>
    <row r="353" spans="2:9" x14ac:dyDescent="0.35">
      <c r="B353" s="6" t="s">
        <v>689</v>
      </c>
      <c r="C353" s="52">
        <v>23</v>
      </c>
      <c r="D353" s="6">
        <v>4.2789999999999999</v>
      </c>
      <c r="E353" s="6">
        <v>174</v>
      </c>
      <c r="F353" s="6">
        <v>214.02</v>
      </c>
      <c r="G353" s="6" t="s">
        <v>818</v>
      </c>
      <c r="H353" s="52" t="s">
        <v>819</v>
      </c>
      <c r="I353" s="48" t="str">
        <f>_xlfn.XLOOKUP(B353,'13.1'!B:B,'13.1'!A:A,0)</f>
        <v>JAPONIA</v>
      </c>
    </row>
    <row r="354" spans="2:9" x14ac:dyDescent="0.35">
      <c r="B354" s="6" t="s">
        <v>689</v>
      </c>
      <c r="C354" s="52">
        <v>23</v>
      </c>
      <c r="D354" s="6">
        <v>4.2789999999999999</v>
      </c>
      <c r="E354" s="6">
        <v>26.88</v>
      </c>
      <c r="F354" s="6">
        <v>33.06</v>
      </c>
      <c r="G354" s="6" t="s">
        <v>749</v>
      </c>
      <c r="H354" s="52" t="s">
        <v>750</v>
      </c>
      <c r="I354" s="48" t="str">
        <f>_xlfn.XLOOKUP(B354,'13.1'!B:B,'13.1'!A:A,0)</f>
        <v>JAPONIA</v>
      </c>
    </row>
    <row r="355" spans="2:9" x14ac:dyDescent="0.35">
      <c r="B355" s="6" t="s">
        <v>679</v>
      </c>
      <c r="C355" s="52">
        <v>23</v>
      </c>
      <c r="D355" s="6">
        <v>4.2789999999999999</v>
      </c>
      <c r="E355" s="6">
        <v>136.19999999999999</v>
      </c>
      <c r="F355" s="6">
        <v>136.19999999999999</v>
      </c>
      <c r="G355" s="6" t="s">
        <v>733</v>
      </c>
      <c r="H355" s="52" t="s">
        <v>958</v>
      </c>
      <c r="I355" s="48" t="str">
        <f>_xlfn.XLOOKUP(B355,'13.1'!B:B,'13.1'!A:A,0)</f>
        <v>INDIE</v>
      </c>
    </row>
    <row r="356" spans="2:9" x14ac:dyDescent="0.35">
      <c r="B356" s="6" t="s">
        <v>679</v>
      </c>
      <c r="C356" s="52">
        <v>23</v>
      </c>
      <c r="D356" s="6">
        <v>4.2789999999999999</v>
      </c>
      <c r="E356" s="6">
        <v>1531.97</v>
      </c>
      <c r="F356" s="6">
        <v>1531.97</v>
      </c>
      <c r="G356" s="6" t="s">
        <v>820</v>
      </c>
      <c r="H356" s="52" t="s">
        <v>975</v>
      </c>
      <c r="I356" s="48" t="str">
        <f>_xlfn.XLOOKUP(B356,'13.1'!B:B,'13.1'!A:A,0)</f>
        <v>INDIE</v>
      </c>
    </row>
    <row r="357" spans="2:9" x14ac:dyDescent="0.35">
      <c r="B357" s="6" t="s">
        <v>679</v>
      </c>
      <c r="C357" s="52">
        <v>23</v>
      </c>
      <c r="D357" s="6">
        <v>4.2789999999999999</v>
      </c>
      <c r="E357" s="6">
        <v>1531.97</v>
      </c>
      <c r="F357" s="6">
        <v>1531.97</v>
      </c>
      <c r="G357" s="6" t="s">
        <v>821</v>
      </c>
      <c r="H357" s="52" t="s">
        <v>975</v>
      </c>
      <c r="I357" s="48" t="str">
        <f>_xlfn.XLOOKUP(B357,'13.1'!B:B,'13.1'!A:A,0)</f>
        <v>INDIE</v>
      </c>
    </row>
    <row r="358" spans="2:9" x14ac:dyDescent="0.35">
      <c r="B358" s="6" t="s">
        <v>679</v>
      </c>
      <c r="C358" s="52">
        <v>23</v>
      </c>
      <c r="D358" s="6">
        <v>4.2789999999999999</v>
      </c>
      <c r="E358" s="6">
        <v>130.15</v>
      </c>
      <c r="F358" s="6">
        <v>130.15</v>
      </c>
      <c r="G358" s="6" t="s">
        <v>822</v>
      </c>
      <c r="H358" s="52" t="s">
        <v>976</v>
      </c>
      <c r="I358" s="48" t="str">
        <f>_xlfn.XLOOKUP(B358,'13.1'!B:B,'13.1'!A:A,0)</f>
        <v>INDIE</v>
      </c>
    </row>
    <row r="359" spans="2:9" x14ac:dyDescent="0.35">
      <c r="B359" s="6" t="s">
        <v>679</v>
      </c>
      <c r="C359" s="52">
        <v>23</v>
      </c>
      <c r="D359" s="6">
        <v>4.2789999999999999</v>
      </c>
      <c r="E359" s="6">
        <v>795.08</v>
      </c>
      <c r="F359" s="6">
        <v>795.08</v>
      </c>
      <c r="G359" s="6" t="s">
        <v>823</v>
      </c>
      <c r="H359" s="52" t="s">
        <v>977</v>
      </c>
      <c r="I359" s="48" t="str">
        <f>_xlfn.XLOOKUP(B359,'13.1'!B:B,'13.1'!A:A,0)</f>
        <v>INDIE</v>
      </c>
    </row>
    <row r="360" spans="2:9" x14ac:dyDescent="0.35">
      <c r="B360" s="6" t="s">
        <v>679</v>
      </c>
      <c r="C360" s="52">
        <v>23</v>
      </c>
      <c r="D360" s="6">
        <v>4.2789999999999999</v>
      </c>
      <c r="E360" s="6">
        <v>583.20000000000005</v>
      </c>
      <c r="F360" s="6">
        <v>583.20000000000005</v>
      </c>
      <c r="G360" s="6" t="s">
        <v>824</v>
      </c>
      <c r="H360" s="52" t="s">
        <v>978</v>
      </c>
      <c r="I360" s="48" t="str">
        <f>_xlfn.XLOOKUP(B360,'13.1'!B:B,'13.1'!A:A,0)</f>
        <v>INDIE</v>
      </c>
    </row>
    <row r="361" spans="2:9" x14ac:dyDescent="0.35">
      <c r="B361" s="6" t="s">
        <v>679</v>
      </c>
      <c r="C361" s="52">
        <v>23</v>
      </c>
      <c r="D361" s="6">
        <v>4.2789999999999999</v>
      </c>
      <c r="E361" s="6">
        <v>293.25</v>
      </c>
      <c r="F361" s="6">
        <v>293.25</v>
      </c>
      <c r="G361" s="6" t="s">
        <v>825</v>
      </c>
      <c r="H361" s="52" t="s">
        <v>979</v>
      </c>
      <c r="I361" s="48" t="str">
        <f>_xlfn.XLOOKUP(B361,'13.1'!B:B,'13.1'!A:A,0)</f>
        <v>INDIE</v>
      </c>
    </row>
    <row r="362" spans="2:9" x14ac:dyDescent="0.35">
      <c r="B362" s="6" t="s">
        <v>679</v>
      </c>
      <c r="C362" s="52">
        <v>23</v>
      </c>
      <c r="D362" s="6">
        <v>4.2789999999999999</v>
      </c>
      <c r="E362" s="6">
        <v>1432</v>
      </c>
      <c r="F362" s="6">
        <v>1761.36</v>
      </c>
      <c r="G362" s="6" t="s">
        <v>826</v>
      </c>
      <c r="H362" s="52">
        <v>137005</v>
      </c>
      <c r="I362" s="48" t="str">
        <f>_xlfn.XLOOKUP(B362,'13.1'!B:B,'13.1'!A:A,0)</f>
        <v>INDIE</v>
      </c>
    </row>
    <row r="363" spans="2:9" x14ac:dyDescent="0.35">
      <c r="B363" s="6" t="s">
        <v>679</v>
      </c>
      <c r="C363" s="52">
        <v>23</v>
      </c>
      <c r="D363" s="6">
        <v>4.2789999999999999</v>
      </c>
      <c r="E363" s="6">
        <v>1107</v>
      </c>
      <c r="F363" s="6">
        <v>1361.61</v>
      </c>
      <c r="G363" s="6" t="s">
        <v>826</v>
      </c>
      <c r="H363" s="52">
        <v>137418</v>
      </c>
      <c r="I363" s="48" t="str">
        <f>_xlfn.XLOOKUP(B363,'13.1'!B:B,'13.1'!A:A,0)</f>
        <v>INDIE</v>
      </c>
    </row>
    <row r="364" spans="2:9" x14ac:dyDescent="0.35">
      <c r="B364" s="6" t="s">
        <v>679</v>
      </c>
      <c r="C364" s="52">
        <v>23</v>
      </c>
      <c r="D364" s="6">
        <v>4.2789999999999999</v>
      </c>
      <c r="E364" s="6">
        <v>963</v>
      </c>
      <c r="F364" s="6">
        <v>1184.49</v>
      </c>
      <c r="G364" s="6" t="s">
        <v>826</v>
      </c>
      <c r="H364" s="52">
        <v>137411</v>
      </c>
      <c r="I364" s="48" t="str">
        <f>_xlfn.XLOOKUP(B364,'13.1'!B:B,'13.1'!A:A,0)</f>
        <v>INDIE</v>
      </c>
    </row>
    <row r="365" spans="2:9" x14ac:dyDescent="0.35">
      <c r="B365" s="6" t="s">
        <v>692</v>
      </c>
      <c r="C365" s="52">
        <v>23</v>
      </c>
      <c r="D365" s="6">
        <v>4.2789999999999999</v>
      </c>
      <c r="E365" s="6">
        <v>8234.5400000000009</v>
      </c>
      <c r="F365" s="6">
        <v>8234.5400000000009</v>
      </c>
      <c r="G365" s="6" t="s">
        <v>746</v>
      </c>
      <c r="H365" s="52" t="s">
        <v>969</v>
      </c>
      <c r="I365" s="48" t="str">
        <f>_xlfn.XLOOKUP(B365,'13.1'!B:B,'13.1'!A:A,0)</f>
        <v>KOREA</v>
      </c>
    </row>
    <row r="366" spans="2:9" x14ac:dyDescent="0.35">
      <c r="B366" s="6" t="s">
        <v>692</v>
      </c>
      <c r="C366" s="52">
        <v>23</v>
      </c>
      <c r="D366" s="6">
        <v>4.2789999999999999</v>
      </c>
      <c r="E366" s="6">
        <v>8234.5400000000009</v>
      </c>
      <c r="F366" s="6">
        <v>8234.5400000000009</v>
      </c>
      <c r="G366" s="6" t="s">
        <v>746</v>
      </c>
      <c r="H366" s="52" t="s">
        <v>969</v>
      </c>
      <c r="I366" s="48" t="str">
        <f>_xlfn.XLOOKUP(B366,'13.1'!B:B,'13.1'!A:A,0)</f>
        <v>KOREA</v>
      </c>
    </row>
    <row r="367" spans="2:9" x14ac:dyDescent="0.35">
      <c r="B367" s="6" t="s">
        <v>692</v>
      </c>
      <c r="C367" s="52">
        <v>23</v>
      </c>
      <c r="D367" s="6">
        <v>4.2789999999999999</v>
      </c>
      <c r="E367" s="6">
        <v>8234.5400000000009</v>
      </c>
      <c r="F367" s="6">
        <v>8234.5400000000009</v>
      </c>
      <c r="G367" s="6" t="s">
        <v>746</v>
      </c>
      <c r="H367" s="52" t="s">
        <v>969</v>
      </c>
      <c r="I367" s="48" t="str">
        <f>_xlfn.XLOOKUP(B367,'13.1'!B:B,'13.1'!A:A,0)</f>
        <v>KOREA</v>
      </c>
    </row>
    <row r="368" spans="2:9" x14ac:dyDescent="0.35">
      <c r="B368" s="6" t="s">
        <v>679</v>
      </c>
      <c r="C368" s="52">
        <v>23</v>
      </c>
      <c r="D368" s="6">
        <v>4.2789999999999999</v>
      </c>
      <c r="E368" s="6">
        <v>349.02</v>
      </c>
      <c r="F368" s="6">
        <v>349.02</v>
      </c>
      <c r="G368" s="6" t="s">
        <v>827</v>
      </c>
      <c r="H368" s="52" t="s">
        <v>980</v>
      </c>
      <c r="I368" s="48" t="str">
        <f>_xlfn.XLOOKUP(B368,'13.1'!B:B,'13.1'!A:A,0)</f>
        <v>INDIE</v>
      </c>
    </row>
    <row r="369" spans="2:9" x14ac:dyDescent="0.35">
      <c r="B369" s="6" t="s">
        <v>679</v>
      </c>
      <c r="C369" s="52">
        <v>23</v>
      </c>
      <c r="D369" s="6">
        <v>4.2789999999999999</v>
      </c>
      <c r="E369" s="6">
        <v>1712.62</v>
      </c>
      <c r="F369" s="6">
        <v>1712.62</v>
      </c>
      <c r="G369" s="6" t="s">
        <v>828</v>
      </c>
      <c r="H369" s="52" t="s">
        <v>981</v>
      </c>
      <c r="I369" s="48" t="str">
        <f>_xlfn.XLOOKUP(B369,'13.1'!B:B,'13.1'!A:A,0)</f>
        <v>INDIE</v>
      </c>
    </row>
    <row r="370" spans="2:9" x14ac:dyDescent="0.35">
      <c r="B370" s="6" t="s">
        <v>679</v>
      </c>
      <c r="C370" s="52">
        <v>23</v>
      </c>
      <c r="D370" s="6">
        <v>4.2789999999999999</v>
      </c>
      <c r="E370" s="6">
        <v>1712.62</v>
      </c>
      <c r="F370" s="6">
        <v>1712.62</v>
      </c>
      <c r="G370" s="6" t="s">
        <v>829</v>
      </c>
      <c r="H370" s="52" t="s">
        <v>981</v>
      </c>
      <c r="I370" s="48" t="str">
        <f>_xlfn.XLOOKUP(B370,'13.1'!B:B,'13.1'!A:A,0)</f>
        <v>INDIE</v>
      </c>
    </row>
    <row r="371" spans="2:9" x14ac:dyDescent="0.35">
      <c r="B371" s="6" t="s">
        <v>679</v>
      </c>
      <c r="C371" s="52">
        <v>23</v>
      </c>
      <c r="D371" s="6">
        <v>4.2789999999999999</v>
      </c>
      <c r="E371" s="6">
        <v>1712.62</v>
      </c>
      <c r="F371" s="6">
        <v>1712.62</v>
      </c>
      <c r="G371" s="6" t="s">
        <v>830</v>
      </c>
      <c r="H371" s="52" t="s">
        <v>981</v>
      </c>
      <c r="I371" s="48" t="str">
        <f>_xlfn.XLOOKUP(B371,'13.1'!B:B,'13.1'!A:A,0)</f>
        <v>INDIE</v>
      </c>
    </row>
    <row r="372" spans="2:9" x14ac:dyDescent="0.35">
      <c r="B372" s="6" t="s">
        <v>679</v>
      </c>
      <c r="C372" s="52">
        <v>23</v>
      </c>
      <c r="D372" s="6">
        <v>4.2789999999999999</v>
      </c>
      <c r="E372" s="6">
        <v>1712.62</v>
      </c>
      <c r="F372" s="6">
        <v>1712.62</v>
      </c>
      <c r="G372" s="6" t="s">
        <v>831</v>
      </c>
      <c r="H372" s="52" t="s">
        <v>981</v>
      </c>
      <c r="I372" s="48" t="str">
        <f>_xlfn.XLOOKUP(B372,'13.1'!B:B,'13.1'!A:A,0)</f>
        <v>INDIE</v>
      </c>
    </row>
    <row r="373" spans="2:9" x14ac:dyDescent="0.35">
      <c r="B373" s="6" t="s">
        <v>679</v>
      </c>
      <c r="C373" s="52">
        <v>23</v>
      </c>
      <c r="D373" s="6">
        <v>4.2789999999999999</v>
      </c>
      <c r="E373" s="6">
        <v>1688.54</v>
      </c>
      <c r="F373" s="6">
        <v>1688.54</v>
      </c>
      <c r="G373" s="6" t="s">
        <v>832</v>
      </c>
      <c r="H373" s="52" t="s">
        <v>982</v>
      </c>
      <c r="I373" s="48" t="str">
        <f>_xlfn.XLOOKUP(B373,'13.1'!B:B,'13.1'!A:A,0)</f>
        <v>INDIE</v>
      </c>
    </row>
    <row r="374" spans="2:9" x14ac:dyDescent="0.35">
      <c r="B374" s="6" t="s">
        <v>679</v>
      </c>
      <c r="C374" s="52">
        <v>23</v>
      </c>
      <c r="D374" s="6">
        <v>4.2789999999999999</v>
      </c>
      <c r="E374" s="6">
        <v>1688.54</v>
      </c>
      <c r="F374" s="6">
        <v>1688.54</v>
      </c>
      <c r="G374" s="6" t="s">
        <v>833</v>
      </c>
      <c r="H374" s="52" t="s">
        <v>982</v>
      </c>
      <c r="I374" s="48" t="str">
        <f>_xlfn.XLOOKUP(B374,'13.1'!B:B,'13.1'!A:A,0)</f>
        <v>INDIE</v>
      </c>
    </row>
    <row r="375" spans="2:9" x14ac:dyDescent="0.35">
      <c r="B375" s="6" t="s">
        <v>689</v>
      </c>
      <c r="C375" s="52">
        <v>23</v>
      </c>
      <c r="D375" s="6">
        <v>4.2789999999999999</v>
      </c>
      <c r="E375" s="6">
        <v>364.07</v>
      </c>
      <c r="F375" s="6">
        <v>447.81</v>
      </c>
      <c r="G375" s="6" t="s">
        <v>834</v>
      </c>
      <c r="H375" s="52" t="s">
        <v>835</v>
      </c>
      <c r="I375" s="48" t="str">
        <f>_xlfn.XLOOKUP(B375,'13.1'!B:B,'13.1'!A:A,0)</f>
        <v>JAPONIA</v>
      </c>
    </row>
    <row r="376" spans="2:9" x14ac:dyDescent="0.35">
      <c r="B376" s="6" t="s">
        <v>689</v>
      </c>
      <c r="C376" s="52">
        <v>23</v>
      </c>
      <c r="D376" s="6">
        <v>4.2789999999999999</v>
      </c>
      <c r="E376" s="6">
        <v>107</v>
      </c>
      <c r="F376" s="6">
        <v>131.61000000000001</v>
      </c>
      <c r="G376" s="6" t="s">
        <v>836</v>
      </c>
      <c r="H376" s="52" t="s">
        <v>837</v>
      </c>
      <c r="I376" s="48" t="str">
        <f>_xlfn.XLOOKUP(B376,'13.1'!B:B,'13.1'!A:A,0)</f>
        <v>JAPONIA</v>
      </c>
    </row>
    <row r="377" spans="2:9" x14ac:dyDescent="0.35">
      <c r="B377" s="6" t="s">
        <v>838</v>
      </c>
      <c r="C377" s="52">
        <v>23</v>
      </c>
      <c r="D377" s="6">
        <v>4.2789999999999999</v>
      </c>
      <c r="E377" s="6">
        <v>2074.1799999999998</v>
      </c>
      <c r="F377" s="6">
        <v>2074.1799999999998</v>
      </c>
      <c r="G377" s="6" t="s">
        <v>839</v>
      </c>
      <c r="H377" s="52" t="s">
        <v>840</v>
      </c>
      <c r="I377" s="48" t="str">
        <f>_xlfn.XLOOKUP(B377,'13.1'!B:B,'13.1'!A:A,0)</f>
        <v>CHINY</v>
      </c>
    </row>
    <row r="378" spans="2:9" x14ac:dyDescent="0.35">
      <c r="B378" s="6" t="s">
        <v>679</v>
      </c>
      <c r="C378" s="52">
        <v>23</v>
      </c>
      <c r="D378" s="6">
        <v>4.2789999999999999</v>
      </c>
      <c r="E378" s="6">
        <v>1488.42</v>
      </c>
      <c r="F378" s="6">
        <v>1488.42</v>
      </c>
      <c r="G378" s="6" t="s">
        <v>841</v>
      </c>
      <c r="H378" s="52" t="s">
        <v>842</v>
      </c>
      <c r="I378" s="48" t="str">
        <f>_xlfn.XLOOKUP(B378,'13.1'!B:B,'13.1'!A:A,0)</f>
        <v>INDIE</v>
      </c>
    </row>
    <row r="379" spans="2:9" x14ac:dyDescent="0.35">
      <c r="B379" s="6" t="s">
        <v>679</v>
      </c>
      <c r="C379" s="52">
        <v>23</v>
      </c>
      <c r="D379" s="6">
        <v>4.2789999999999999</v>
      </c>
      <c r="E379" s="6">
        <v>907.8</v>
      </c>
      <c r="F379" s="6">
        <v>907.8</v>
      </c>
      <c r="G379" s="6" t="s">
        <v>843</v>
      </c>
      <c r="H379" s="52" t="s">
        <v>844</v>
      </c>
      <c r="I379" s="48" t="str">
        <f>_xlfn.XLOOKUP(B379,'13.1'!B:B,'13.1'!A:A,0)</f>
        <v>INDIE</v>
      </c>
    </row>
    <row r="380" spans="2:9" x14ac:dyDescent="0.35">
      <c r="B380" s="6" t="s">
        <v>706</v>
      </c>
      <c r="C380" s="52">
        <v>23</v>
      </c>
      <c r="D380" s="6">
        <v>4.2789999999999999</v>
      </c>
      <c r="E380" s="6">
        <v>2660.4</v>
      </c>
      <c r="F380" s="6">
        <v>2660.4</v>
      </c>
      <c r="G380" s="6" t="s">
        <v>845</v>
      </c>
      <c r="H380" s="52" t="s">
        <v>763</v>
      </c>
      <c r="I380" s="48" t="str">
        <f>_xlfn.XLOOKUP(B380,'13.1'!B:B,'13.1'!A:A,0)</f>
        <v>UKRAINA</v>
      </c>
    </row>
    <row r="381" spans="2:9" x14ac:dyDescent="0.35">
      <c r="B381" s="6" t="s">
        <v>706</v>
      </c>
      <c r="C381" s="52">
        <v>23</v>
      </c>
      <c r="D381" s="6">
        <v>4.2789999999999999</v>
      </c>
      <c r="E381" s="6">
        <v>7620</v>
      </c>
      <c r="F381" s="6">
        <v>7620</v>
      </c>
      <c r="G381" s="6" t="s">
        <v>846</v>
      </c>
      <c r="H381" s="52" t="s">
        <v>847</v>
      </c>
      <c r="I381" s="48" t="str">
        <f>_xlfn.XLOOKUP(B381,'13.1'!B:B,'13.1'!A:A,0)</f>
        <v>UKRAINA</v>
      </c>
    </row>
    <row r="382" spans="2:9" x14ac:dyDescent="0.35">
      <c r="B382" s="6" t="s">
        <v>706</v>
      </c>
      <c r="C382" s="52">
        <v>23</v>
      </c>
      <c r="D382" s="6">
        <v>4.2789999999999999</v>
      </c>
      <c r="E382" s="6">
        <v>1507.8</v>
      </c>
      <c r="F382" s="6">
        <v>1507.8</v>
      </c>
      <c r="G382" s="6" t="s">
        <v>723</v>
      </c>
      <c r="H382" s="52" t="s">
        <v>757</v>
      </c>
      <c r="I382" s="48" t="str">
        <f>_xlfn.XLOOKUP(B382,'13.1'!B:B,'13.1'!A:A,0)</f>
        <v>UKRAINA</v>
      </c>
    </row>
    <row r="383" spans="2:9" x14ac:dyDescent="0.35">
      <c r="B383" s="6" t="s">
        <v>706</v>
      </c>
      <c r="C383" s="52">
        <v>23</v>
      </c>
      <c r="D383" s="6">
        <v>4.2789999999999999</v>
      </c>
      <c r="E383" s="6">
        <v>1171.68</v>
      </c>
      <c r="F383" s="6">
        <v>1171.68</v>
      </c>
      <c r="G383" s="6" t="s">
        <v>723</v>
      </c>
      <c r="H383" s="52" t="s">
        <v>848</v>
      </c>
      <c r="I383" s="48" t="str">
        <f>_xlfn.XLOOKUP(B383,'13.1'!B:B,'13.1'!A:A,0)</f>
        <v>UKRAINA</v>
      </c>
    </row>
    <row r="384" spans="2:9" x14ac:dyDescent="0.35">
      <c r="B384" s="6" t="s">
        <v>689</v>
      </c>
      <c r="C384" s="52">
        <v>23</v>
      </c>
      <c r="D384" s="6">
        <v>4.2789999999999999</v>
      </c>
      <c r="E384" s="6">
        <v>551.16</v>
      </c>
      <c r="F384" s="6">
        <v>677.93</v>
      </c>
      <c r="G384" s="6" t="s">
        <v>747</v>
      </c>
      <c r="H384" s="52" t="s">
        <v>748</v>
      </c>
      <c r="I384" s="48" t="str">
        <f>_xlfn.XLOOKUP(B384,'13.1'!B:B,'13.1'!A:A,0)</f>
        <v>JAPONIA</v>
      </c>
    </row>
    <row r="385" spans="2:9" x14ac:dyDescent="0.35">
      <c r="B385" s="6" t="s">
        <v>689</v>
      </c>
      <c r="C385" s="52">
        <v>23</v>
      </c>
      <c r="D385" s="6">
        <v>4.2789999999999999</v>
      </c>
      <c r="E385" s="6">
        <v>1377.9</v>
      </c>
      <c r="F385" s="6">
        <v>1694.82</v>
      </c>
      <c r="G385" s="6" t="s">
        <v>816</v>
      </c>
      <c r="H385" s="52" t="s">
        <v>748</v>
      </c>
      <c r="I385" s="48" t="str">
        <f>_xlfn.XLOOKUP(B385,'13.1'!B:B,'13.1'!A:A,0)</f>
        <v>JAPONIA</v>
      </c>
    </row>
    <row r="386" spans="2:9" x14ac:dyDescent="0.35">
      <c r="B386" s="6" t="s">
        <v>689</v>
      </c>
      <c r="C386" s="52">
        <v>23</v>
      </c>
      <c r="D386" s="6">
        <v>4.2789999999999999</v>
      </c>
      <c r="E386" s="6">
        <v>1021.54</v>
      </c>
      <c r="F386" s="6">
        <v>1256.49</v>
      </c>
      <c r="G386" s="6" t="s">
        <v>849</v>
      </c>
      <c r="H386" s="52" t="s">
        <v>850</v>
      </c>
      <c r="I386" s="48" t="str">
        <f>_xlfn.XLOOKUP(B386,'13.1'!B:B,'13.1'!A:A,0)</f>
        <v>JAPONIA</v>
      </c>
    </row>
    <row r="387" spans="2:9" x14ac:dyDescent="0.35">
      <c r="B387" s="6" t="s">
        <v>689</v>
      </c>
      <c r="C387" s="52">
        <v>23</v>
      </c>
      <c r="D387" s="6">
        <v>4.2789999999999999</v>
      </c>
      <c r="E387" s="6">
        <v>81.599999999999994</v>
      </c>
      <c r="F387" s="6">
        <v>100.37</v>
      </c>
      <c r="G387" s="6" t="s">
        <v>851</v>
      </c>
      <c r="H387" s="52" t="s">
        <v>752</v>
      </c>
      <c r="I387" s="48" t="str">
        <f>_xlfn.XLOOKUP(B387,'13.1'!B:B,'13.1'!A:A,0)</f>
        <v>JAPONIA</v>
      </c>
    </row>
    <row r="388" spans="2:9" x14ac:dyDescent="0.35">
      <c r="B388" s="6" t="s">
        <v>679</v>
      </c>
      <c r="C388" s="52">
        <v>23</v>
      </c>
      <c r="D388" s="6">
        <v>4.2789999999999999</v>
      </c>
      <c r="E388" s="6">
        <v>100.46</v>
      </c>
      <c r="F388" s="6">
        <v>100.46</v>
      </c>
      <c r="G388" s="6" t="s">
        <v>852</v>
      </c>
      <c r="H388" s="52" t="s">
        <v>983</v>
      </c>
      <c r="I388" s="48" t="str">
        <f>_xlfn.XLOOKUP(B388,'13.1'!B:B,'13.1'!A:A,0)</f>
        <v>INDIE</v>
      </c>
    </row>
    <row r="389" spans="2:9" x14ac:dyDescent="0.35">
      <c r="B389" s="6" t="s">
        <v>679</v>
      </c>
      <c r="C389" s="52">
        <v>23</v>
      </c>
      <c r="D389" s="6">
        <v>4.2473000000000001</v>
      </c>
      <c r="E389" s="6">
        <v>12009.9</v>
      </c>
      <c r="F389" s="6">
        <v>12009.9</v>
      </c>
      <c r="G389" s="6" t="s">
        <v>853</v>
      </c>
      <c r="H389" s="52">
        <v>1309710</v>
      </c>
      <c r="I389" s="48" t="str">
        <f>_xlfn.XLOOKUP(B389,'13.1'!B:B,'13.1'!A:A,0)</f>
        <v>INDIE</v>
      </c>
    </row>
    <row r="390" spans="2:9" x14ac:dyDescent="0.35">
      <c r="B390" s="6" t="s">
        <v>679</v>
      </c>
      <c r="C390" s="52">
        <v>23</v>
      </c>
      <c r="D390" s="6">
        <v>4.2473000000000001</v>
      </c>
      <c r="E390" s="6">
        <v>1002.6</v>
      </c>
      <c r="F390" s="6">
        <v>1002.6</v>
      </c>
      <c r="G390" s="6" t="s">
        <v>854</v>
      </c>
      <c r="H390" s="52">
        <v>7458</v>
      </c>
      <c r="I390" s="48" t="str">
        <f>_xlfn.XLOOKUP(B390,'13.1'!B:B,'13.1'!A:A,0)</f>
        <v>INDIE</v>
      </c>
    </row>
    <row r="391" spans="2:9" x14ac:dyDescent="0.35">
      <c r="B391" s="6" t="s">
        <v>679</v>
      </c>
      <c r="C391" s="52">
        <v>23</v>
      </c>
      <c r="D391" s="6">
        <v>4.2473000000000001</v>
      </c>
      <c r="E391" s="6">
        <v>1134.3900000000001</v>
      </c>
      <c r="F391" s="6">
        <v>1134.3900000000001</v>
      </c>
      <c r="G391" s="6" t="s">
        <v>854</v>
      </c>
      <c r="H391" s="52">
        <v>14776</v>
      </c>
      <c r="I391" s="48" t="str">
        <f>_xlfn.XLOOKUP(B391,'13.1'!B:B,'13.1'!A:A,0)</f>
        <v>INDIE</v>
      </c>
    </row>
    <row r="392" spans="2:9" x14ac:dyDescent="0.35">
      <c r="B392" s="6" t="s">
        <v>679</v>
      </c>
      <c r="C392" s="52">
        <v>23</v>
      </c>
      <c r="D392" s="6">
        <v>4.2473000000000001</v>
      </c>
      <c r="E392" s="6">
        <v>402.6</v>
      </c>
      <c r="F392" s="6">
        <v>402.6</v>
      </c>
      <c r="G392" s="6" t="s">
        <v>855</v>
      </c>
      <c r="H392" s="52">
        <v>3600</v>
      </c>
      <c r="I392" s="48" t="str">
        <f>_xlfn.XLOOKUP(B392,'13.1'!B:B,'13.1'!A:A,0)</f>
        <v>INDIE</v>
      </c>
    </row>
    <row r="393" spans="2:9" x14ac:dyDescent="0.35">
      <c r="B393" s="6" t="s">
        <v>679</v>
      </c>
      <c r="C393" s="52">
        <v>23</v>
      </c>
      <c r="D393" s="6">
        <v>4.2473000000000001</v>
      </c>
      <c r="E393" s="6">
        <v>402.6</v>
      </c>
      <c r="F393" s="6">
        <v>402.6</v>
      </c>
      <c r="G393" s="6" t="s">
        <v>855</v>
      </c>
      <c r="H393" s="52">
        <v>3600</v>
      </c>
      <c r="I393" s="48" t="str">
        <f>_xlfn.XLOOKUP(B393,'13.1'!B:B,'13.1'!A:A,0)</f>
        <v>INDIE</v>
      </c>
    </row>
    <row r="394" spans="2:9" x14ac:dyDescent="0.35">
      <c r="B394" s="6" t="s">
        <v>679</v>
      </c>
      <c r="C394" s="52">
        <v>23</v>
      </c>
      <c r="D394" s="6">
        <v>4.2473000000000001</v>
      </c>
      <c r="E394" s="6">
        <v>402.6</v>
      </c>
      <c r="F394" s="6">
        <v>402.6</v>
      </c>
      <c r="G394" s="6" t="s">
        <v>855</v>
      </c>
      <c r="H394" s="52">
        <v>3600</v>
      </c>
      <c r="I394" s="48" t="str">
        <f>_xlfn.XLOOKUP(B394,'13.1'!B:B,'13.1'!A:A,0)</f>
        <v>INDIE</v>
      </c>
    </row>
    <row r="395" spans="2:9" x14ac:dyDescent="0.35">
      <c r="B395" s="6" t="s">
        <v>679</v>
      </c>
      <c r="C395" s="52">
        <v>23</v>
      </c>
      <c r="D395" s="6">
        <v>4.2473000000000001</v>
      </c>
      <c r="E395" s="6">
        <v>643.28</v>
      </c>
      <c r="F395" s="6">
        <v>643.28</v>
      </c>
      <c r="G395" s="6" t="s">
        <v>856</v>
      </c>
      <c r="H395" s="52" t="s">
        <v>857</v>
      </c>
      <c r="I395" s="48" t="str">
        <f>_xlfn.XLOOKUP(B395,'13.1'!B:B,'13.1'!A:A,0)</f>
        <v>INDIE</v>
      </c>
    </row>
    <row r="396" spans="2:9" x14ac:dyDescent="0.35">
      <c r="B396" s="6" t="s">
        <v>706</v>
      </c>
      <c r="C396" s="52">
        <v>23</v>
      </c>
      <c r="D396" s="6">
        <v>4.2473000000000001</v>
      </c>
      <c r="E396" s="6">
        <v>1409.2</v>
      </c>
      <c r="F396" s="6">
        <v>1409.2</v>
      </c>
      <c r="G396" s="6" t="s">
        <v>758</v>
      </c>
      <c r="H396" s="52" t="s">
        <v>759</v>
      </c>
      <c r="I396" s="48" t="str">
        <f>_xlfn.XLOOKUP(B396,'13.1'!B:B,'13.1'!A:A,0)</f>
        <v>UKRAINA</v>
      </c>
    </row>
    <row r="397" spans="2:9" x14ac:dyDescent="0.35">
      <c r="B397" s="6" t="s">
        <v>706</v>
      </c>
      <c r="C397" s="52">
        <v>23</v>
      </c>
      <c r="D397" s="6">
        <v>4.2473000000000001</v>
      </c>
      <c r="E397" s="6">
        <v>7</v>
      </c>
      <c r="F397" s="6">
        <v>7</v>
      </c>
      <c r="G397" s="6" t="s">
        <v>858</v>
      </c>
      <c r="H397" s="52" t="s">
        <v>859</v>
      </c>
      <c r="I397" s="48" t="str">
        <f>_xlfn.XLOOKUP(B397,'13.1'!B:B,'13.1'!A:A,0)</f>
        <v>UKRAINA</v>
      </c>
    </row>
    <row r="398" spans="2:9" x14ac:dyDescent="0.35">
      <c r="B398" s="6" t="s">
        <v>706</v>
      </c>
      <c r="C398" s="52">
        <v>23</v>
      </c>
      <c r="D398" s="6">
        <v>4.2473000000000001</v>
      </c>
      <c r="E398" s="6">
        <v>540</v>
      </c>
      <c r="F398" s="6">
        <v>540</v>
      </c>
      <c r="G398" s="6" t="s">
        <v>860</v>
      </c>
      <c r="H398" s="52" t="s">
        <v>861</v>
      </c>
      <c r="I398" s="48" t="str">
        <f>_xlfn.XLOOKUP(B398,'13.1'!B:B,'13.1'!A:A,0)</f>
        <v>UKRAINA</v>
      </c>
    </row>
    <row r="399" spans="2:9" x14ac:dyDescent="0.35">
      <c r="B399" s="6" t="s">
        <v>706</v>
      </c>
      <c r="C399" s="52">
        <v>23</v>
      </c>
      <c r="D399" s="6">
        <v>4.2473000000000001</v>
      </c>
      <c r="E399" s="6">
        <v>222.75</v>
      </c>
      <c r="F399" s="6">
        <v>222.75</v>
      </c>
      <c r="G399" s="6" t="s">
        <v>760</v>
      </c>
      <c r="H399" s="52" t="s">
        <v>761</v>
      </c>
      <c r="I399" s="48" t="str">
        <f>_xlfn.XLOOKUP(B399,'13.1'!B:B,'13.1'!A:A,0)</f>
        <v>UKRAINA</v>
      </c>
    </row>
    <row r="400" spans="2:9" x14ac:dyDescent="0.35">
      <c r="B400" s="6" t="s">
        <v>679</v>
      </c>
      <c r="C400" s="52">
        <v>23</v>
      </c>
      <c r="D400" s="6">
        <v>4.2473000000000001</v>
      </c>
      <c r="E400" s="6">
        <v>4391.3500000000004</v>
      </c>
      <c r="F400" s="6">
        <v>4391.3500000000004</v>
      </c>
      <c r="G400" s="6" t="s">
        <v>778</v>
      </c>
      <c r="H400" s="52" t="s">
        <v>931</v>
      </c>
      <c r="I400" s="48" t="str">
        <f>_xlfn.XLOOKUP(B400,'13.1'!B:B,'13.1'!A:A,0)</f>
        <v>INDIE</v>
      </c>
    </row>
    <row r="401" spans="2:9" x14ac:dyDescent="0.35">
      <c r="B401" s="6" t="s">
        <v>679</v>
      </c>
      <c r="C401" s="52">
        <v>23</v>
      </c>
      <c r="D401" s="6">
        <v>4.2473000000000001</v>
      </c>
      <c r="E401" s="6">
        <v>295.39999999999998</v>
      </c>
      <c r="F401" s="6">
        <v>295.39999999999998</v>
      </c>
      <c r="G401" s="6" t="s">
        <v>862</v>
      </c>
      <c r="H401" s="52" t="s">
        <v>937</v>
      </c>
      <c r="I401" s="48" t="str">
        <f>_xlfn.XLOOKUP(B401,'13.1'!B:B,'13.1'!A:A,0)</f>
        <v>INDIE</v>
      </c>
    </row>
    <row r="402" spans="2:9" x14ac:dyDescent="0.35">
      <c r="B402" s="6" t="s">
        <v>679</v>
      </c>
      <c r="C402" s="52">
        <v>23</v>
      </c>
      <c r="D402" s="6">
        <v>4.2473000000000001</v>
      </c>
      <c r="E402" s="6">
        <v>234.54</v>
      </c>
      <c r="F402" s="6">
        <v>234.54</v>
      </c>
      <c r="G402" s="6" t="s">
        <v>686</v>
      </c>
      <c r="H402" s="52" t="s">
        <v>929</v>
      </c>
      <c r="I402" s="48" t="str">
        <f>_xlfn.XLOOKUP(B402,'13.1'!B:B,'13.1'!A:A,0)</f>
        <v>INDIE</v>
      </c>
    </row>
    <row r="403" spans="2:9" x14ac:dyDescent="0.35">
      <c r="B403" s="6" t="s">
        <v>679</v>
      </c>
      <c r="C403" s="52">
        <v>23</v>
      </c>
      <c r="D403" s="6">
        <v>4.2473000000000001</v>
      </c>
      <c r="E403" s="6">
        <v>41292</v>
      </c>
      <c r="F403" s="6">
        <v>50789.16</v>
      </c>
      <c r="G403" s="6" t="s">
        <v>826</v>
      </c>
      <c r="H403" s="52" t="s">
        <v>792</v>
      </c>
      <c r="I403" s="48" t="str">
        <f>_xlfn.XLOOKUP(B403,'13.1'!B:B,'13.1'!A:A,0)</f>
        <v>INDIE</v>
      </c>
    </row>
    <row r="404" spans="2:9" x14ac:dyDescent="0.35">
      <c r="B404" s="6" t="s">
        <v>679</v>
      </c>
      <c r="C404" s="52">
        <v>23</v>
      </c>
      <c r="D404" s="6">
        <v>4.2473000000000001</v>
      </c>
      <c r="E404" s="6"/>
      <c r="F404" s="6">
        <v>777.36</v>
      </c>
      <c r="G404" s="6" t="s">
        <v>826</v>
      </c>
      <c r="H404" s="52">
        <v>137062</v>
      </c>
      <c r="I404" s="48" t="str">
        <f>_xlfn.XLOOKUP(B404,'13.1'!B:B,'13.1'!A:A,0)</f>
        <v>INDIE</v>
      </c>
    </row>
    <row r="405" spans="2:9" x14ac:dyDescent="0.35">
      <c r="B405" s="6" t="s">
        <v>679</v>
      </c>
      <c r="C405" s="52">
        <v>23</v>
      </c>
      <c r="D405" s="6">
        <v>4.2473000000000001</v>
      </c>
      <c r="E405" s="6">
        <v>1896</v>
      </c>
      <c r="F405" s="6">
        <v>2332.08</v>
      </c>
      <c r="G405" s="6" t="s">
        <v>826</v>
      </c>
      <c r="H405" s="52">
        <v>137063</v>
      </c>
      <c r="I405" s="48" t="str">
        <f>_xlfn.XLOOKUP(B405,'13.1'!B:B,'13.1'!A:A,0)</f>
        <v>INDIE</v>
      </c>
    </row>
    <row r="406" spans="2:9" x14ac:dyDescent="0.35">
      <c r="B406" s="6" t="s">
        <v>679</v>
      </c>
      <c r="C406" s="52">
        <v>23</v>
      </c>
      <c r="D406" s="6">
        <v>4.2473000000000001</v>
      </c>
      <c r="E406" s="6">
        <v>369</v>
      </c>
      <c r="F406" s="6">
        <v>453.87</v>
      </c>
      <c r="G406" s="6" t="s">
        <v>826</v>
      </c>
      <c r="H406" s="52">
        <v>137418</v>
      </c>
      <c r="I406" s="48" t="str">
        <f>_xlfn.XLOOKUP(B406,'13.1'!B:B,'13.1'!A:A,0)</f>
        <v>INDIE</v>
      </c>
    </row>
    <row r="407" spans="2:9" x14ac:dyDescent="0.35">
      <c r="B407" s="6" t="s">
        <v>679</v>
      </c>
      <c r="C407" s="52">
        <v>23</v>
      </c>
      <c r="D407" s="6">
        <v>4.2473000000000001</v>
      </c>
      <c r="E407" s="6">
        <v>122</v>
      </c>
      <c r="F407" s="6">
        <v>150.06</v>
      </c>
      <c r="G407" s="6" t="s">
        <v>826</v>
      </c>
      <c r="H407" s="52">
        <v>137079</v>
      </c>
      <c r="I407" s="48" t="str">
        <f>_xlfn.XLOOKUP(B407,'13.1'!B:B,'13.1'!A:A,0)</f>
        <v>INDIE</v>
      </c>
    </row>
    <row r="408" spans="2:9" x14ac:dyDescent="0.35">
      <c r="B408" s="6" t="s">
        <v>679</v>
      </c>
      <c r="C408" s="52">
        <v>23</v>
      </c>
      <c r="D408" s="6">
        <v>4.2473000000000001</v>
      </c>
      <c r="E408" s="6">
        <v>1040</v>
      </c>
      <c r="F408" s="6">
        <v>1279.2</v>
      </c>
      <c r="G408" s="6" t="s">
        <v>826</v>
      </c>
      <c r="H408" s="52">
        <v>137082</v>
      </c>
      <c r="I408" s="48" t="str">
        <f>_xlfn.XLOOKUP(B408,'13.1'!B:B,'13.1'!A:A,0)</f>
        <v>INDIE</v>
      </c>
    </row>
    <row r="409" spans="2:9" x14ac:dyDescent="0.35">
      <c r="B409" s="6" t="s">
        <v>679</v>
      </c>
      <c r="C409" s="52">
        <v>23</v>
      </c>
      <c r="D409" s="6">
        <v>4.2473000000000001</v>
      </c>
      <c r="E409" s="6">
        <v>560</v>
      </c>
      <c r="F409" s="6">
        <v>688.8</v>
      </c>
      <c r="G409" s="6" t="s">
        <v>826</v>
      </c>
      <c r="H409" s="52">
        <v>137088</v>
      </c>
      <c r="I409" s="48" t="str">
        <f>_xlfn.XLOOKUP(B409,'13.1'!B:B,'13.1'!A:A,0)</f>
        <v>INDIE</v>
      </c>
    </row>
    <row r="410" spans="2:9" x14ac:dyDescent="0.35">
      <c r="B410" s="6" t="s">
        <v>679</v>
      </c>
      <c r="C410" s="52">
        <v>23</v>
      </c>
      <c r="D410" s="6">
        <v>4.2473000000000001</v>
      </c>
      <c r="E410" s="6">
        <v>321</v>
      </c>
      <c r="F410" s="6">
        <v>394.83</v>
      </c>
      <c r="G410" s="6" t="s">
        <v>826</v>
      </c>
      <c r="H410" s="52">
        <v>137411</v>
      </c>
      <c r="I410" s="48" t="str">
        <f>_xlfn.XLOOKUP(B410,'13.1'!B:B,'13.1'!A:A,0)</f>
        <v>INDIE</v>
      </c>
    </row>
    <row r="411" spans="2:9" x14ac:dyDescent="0.35">
      <c r="B411" s="6" t="s">
        <v>679</v>
      </c>
      <c r="C411" s="52">
        <v>23</v>
      </c>
      <c r="D411" s="6">
        <v>4.2473000000000001</v>
      </c>
      <c r="E411" s="6">
        <v>1720</v>
      </c>
      <c r="F411" s="6">
        <v>2115.6</v>
      </c>
      <c r="G411" s="6" t="s">
        <v>826</v>
      </c>
      <c r="H411" s="52">
        <v>137414</v>
      </c>
      <c r="I411" s="48" t="str">
        <f>_xlfn.XLOOKUP(B411,'13.1'!B:B,'13.1'!A:A,0)</f>
        <v>INDIE</v>
      </c>
    </row>
    <row r="412" spans="2:9" x14ac:dyDescent="0.35">
      <c r="B412" s="6" t="s">
        <v>679</v>
      </c>
      <c r="C412" s="52">
        <v>23</v>
      </c>
      <c r="D412" s="6">
        <v>4.2473000000000001</v>
      </c>
      <c r="E412" s="6">
        <v>159.9</v>
      </c>
      <c r="F412" s="6">
        <v>196.68</v>
      </c>
      <c r="G412" s="6" t="s">
        <v>826</v>
      </c>
      <c r="H412" s="52">
        <v>137136</v>
      </c>
      <c r="I412" s="48" t="str">
        <f>_xlfn.XLOOKUP(B412,'13.1'!B:B,'13.1'!A:A,0)</f>
        <v>INDIE</v>
      </c>
    </row>
    <row r="413" spans="2:9" x14ac:dyDescent="0.35">
      <c r="B413" s="6" t="s">
        <v>679</v>
      </c>
      <c r="C413" s="52">
        <v>23</v>
      </c>
      <c r="D413" s="6">
        <v>4.2473000000000001</v>
      </c>
      <c r="E413" s="6">
        <v>1008</v>
      </c>
      <c r="F413" s="6">
        <v>1239.8399999999999</v>
      </c>
      <c r="G413" s="6" t="s">
        <v>826</v>
      </c>
      <c r="H413" s="52" t="s">
        <v>972</v>
      </c>
      <c r="I413" s="48" t="str">
        <f>_xlfn.XLOOKUP(B413,'13.1'!B:B,'13.1'!A:A,0)</f>
        <v>INDIE</v>
      </c>
    </row>
    <row r="414" spans="2:9" x14ac:dyDescent="0.35">
      <c r="B414" s="6" t="s">
        <v>679</v>
      </c>
      <c r="C414" s="52">
        <v>23</v>
      </c>
      <c r="D414" s="6">
        <v>4.2473000000000001</v>
      </c>
      <c r="E414" s="6">
        <v>9150</v>
      </c>
      <c r="F414" s="6">
        <v>11254.5</v>
      </c>
      <c r="G414" s="6" t="s">
        <v>863</v>
      </c>
      <c r="H414" s="52" t="s">
        <v>984</v>
      </c>
      <c r="I414" s="48" t="str">
        <f>_xlfn.XLOOKUP(B414,'13.1'!B:B,'13.1'!A:A,0)</f>
        <v>INDIE</v>
      </c>
    </row>
    <row r="415" spans="2:9" x14ac:dyDescent="0.35">
      <c r="B415" s="6" t="s">
        <v>679</v>
      </c>
      <c r="C415" s="52">
        <v>23</v>
      </c>
      <c r="D415" s="6">
        <v>4.2473000000000001</v>
      </c>
      <c r="E415" s="6">
        <v>6342</v>
      </c>
      <c r="F415" s="6">
        <v>7800.66</v>
      </c>
      <c r="G415" s="6" t="s">
        <v>863</v>
      </c>
      <c r="H415" s="52">
        <v>131093</v>
      </c>
      <c r="I415" s="48" t="str">
        <f>_xlfn.XLOOKUP(B415,'13.1'!B:B,'13.1'!A:A,0)</f>
        <v>INDIE</v>
      </c>
    </row>
    <row r="416" spans="2:9" x14ac:dyDescent="0.35">
      <c r="B416" s="6" t="s">
        <v>679</v>
      </c>
      <c r="C416" s="52">
        <v>23</v>
      </c>
      <c r="D416" s="6">
        <v>4.2473000000000001</v>
      </c>
      <c r="E416" s="6">
        <v>3461</v>
      </c>
      <c r="F416" s="6">
        <v>4257.03</v>
      </c>
      <c r="G416" s="6" t="s">
        <v>864</v>
      </c>
      <c r="H416" s="52" t="s">
        <v>736</v>
      </c>
      <c r="I416" s="48" t="str">
        <f>_xlfn.XLOOKUP(B416,'13.1'!B:B,'13.1'!A:A,0)</f>
        <v>INDIE</v>
      </c>
    </row>
    <row r="417" spans="2:9" x14ac:dyDescent="0.35">
      <c r="B417" s="6" t="s">
        <v>679</v>
      </c>
      <c r="C417" s="52">
        <v>23</v>
      </c>
      <c r="D417" s="6">
        <v>4.2473000000000001</v>
      </c>
      <c r="E417" s="6">
        <v>7128</v>
      </c>
      <c r="F417" s="6">
        <v>8767.44</v>
      </c>
      <c r="G417" s="6" t="s">
        <v>864</v>
      </c>
      <c r="H417" s="52" t="s">
        <v>736</v>
      </c>
      <c r="I417" s="48" t="str">
        <f>_xlfn.XLOOKUP(B417,'13.1'!B:B,'13.1'!A:A,0)</f>
        <v>INDIE</v>
      </c>
    </row>
    <row r="418" spans="2:9" x14ac:dyDescent="0.35">
      <c r="B418" s="6" t="s">
        <v>679</v>
      </c>
      <c r="C418" s="52">
        <v>23</v>
      </c>
      <c r="D418" s="6">
        <v>4.2473000000000001</v>
      </c>
      <c r="E418" s="6">
        <v>117</v>
      </c>
      <c r="F418" s="6">
        <v>143.91</v>
      </c>
      <c r="G418" s="6" t="s">
        <v>864</v>
      </c>
      <c r="H418" s="52" t="s">
        <v>985</v>
      </c>
      <c r="I418" s="48" t="str">
        <f>_xlfn.XLOOKUP(B418,'13.1'!B:B,'13.1'!A:A,0)</f>
        <v>INDIE</v>
      </c>
    </row>
    <row r="419" spans="2:9" x14ac:dyDescent="0.35">
      <c r="B419" s="6" t="s">
        <v>679</v>
      </c>
      <c r="C419" s="52">
        <v>23</v>
      </c>
      <c r="D419" s="6">
        <v>4.2473000000000001</v>
      </c>
      <c r="E419" s="6">
        <v>162</v>
      </c>
      <c r="F419" s="6">
        <v>199.26</v>
      </c>
      <c r="G419" s="6" t="s">
        <v>864</v>
      </c>
      <c r="H419" s="52">
        <v>136128</v>
      </c>
      <c r="I419" s="48" t="str">
        <f>_xlfn.XLOOKUP(B419,'13.1'!B:B,'13.1'!A:A,0)</f>
        <v>INDIE</v>
      </c>
    </row>
    <row r="420" spans="2:9" x14ac:dyDescent="0.35">
      <c r="B420" s="6" t="s">
        <v>679</v>
      </c>
      <c r="C420" s="52">
        <v>23</v>
      </c>
      <c r="D420" s="6">
        <v>4.2473000000000001</v>
      </c>
      <c r="E420" s="6">
        <v>183</v>
      </c>
      <c r="F420" s="6">
        <v>225.09</v>
      </c>
      <c r="G420" s="6" t="s">
        <v>864</v>
      </c>
      <c r="H420" s="52">
        <v>136096</v>
      </c>
      <c r="I420" s="48" t="str">
        <f>_xlfn.XLOOKUP(B420,'13.1'!B:B,'13.1'!A:A,0)</f>
        <v>INDIE</v>
      </c>
    </row>
    <row r="421" spans="2:9" x14ac:dyDescent="0.35">
      <c r="B421" s="6" t="s">
        <v>679</v>
      </c>
      <c r="C421" s="52">
        <v>23</v>
      </c>
      <c r="D421" s="6">
        <v>4.2473000000000001</v>
      </c>
      <c r="E421" s="6">
        <v>628</v>
      </c>
      <c r="F421" s="6">
        <v>772.44</v>
      </c>
      <c r="G421" s="6" t="s">
        <v>864</v>
      </c>
      <c r="H421" s="52">
        <v>136061</v>
      </c>
      <c r="I421" s="48" t="str">
        <f>_xlfn.XLOOKUP(B421,'13.1'!B:B,'13.1'!A:A,0)</f>
        <v>INDIE</v>
      </c>
    </row>
    <row r="422" spans="2:9" x14ac:dyDescent="0.35">
      <c r="B422" s="6" t="s">
        <v>679</v>
      </c>
      <c r="C422" s="52">
        <v>23</v>
      </c>
      <c r="D422" s="6">
        <v>4.2473000000000001</v>
      </c>
      <c r="E422" s="6">
        <v>646</v>
      </c>
      <c r="F422" s="6">
        <v>794.58</v>
      </c>
      <c r="G422" s="6" t="s">
        <v>864</v>
      </c>
      <c r="H422" s="52">
        <v>136062</v>
      </c>
      <c r="I422" s="48" t="str">
        <f>_xlfn.XLOOKUP(B422,'13.1'!B:B,'13.1'!A:A,0)</f>
        <v>INDIE</v>
      </c>
    </row>
    <row r="423" spans="2:9" x14ac:dyDescent="0.35">
      <c r="B423" s="6" t="s">
        <v>679</v>
      </c>
      <c r="C423" s="52">
        <v>23</v>
      </c>
      <c r="D423" s="6">
        <v>4.2473000000000001</v>
      </c>
      <c r="E423" s="6">
        <v>42</v>
      </c>
      <c r="F423" s="6">
        <v>51.66</v>
      </c>
      <c r="G423" s="6" t="s">
        <v>864</v>
      </c>
      <c r="H423" s="52">
        <v>57136002</v>
      </c>
      <c r="I423" s="48" t="str">
        <f>_xlfn.XLOOKUP(B423,'13.1'!B:B,'13.1'!A:A,0)</f>
        <v>INDIE</v>
      </c>
    </row>
    <row r="424" spans="2:9" x14ac:dyDescent="0.35">
      <c r="B424" s="6" t="s">
        <v>679</v>
      </c>
      <c r="C424" s="52">
        <v>23</v>
      </c>
      <c r="D424" s="6">
        <v>4.2473000000000001</v>
      </c>
      <c r="E424" s="6">
        <v>635</v>
      </c>
      <c r="F424" s="6">
        <v>781.05</v>
      </c>
      <c r="G424" s="6" t="s">
        <v>864</v>
      </c>
      <c r="H424" s="52" t="s">
        <v>960</v>
      </c>
      <c r="I424" s="48" t="str">
        <f>_xlfn.XLOOKUP(B424,'13.1'!B:B,'13.1'!A:A,0)</f>
        <v>INDIE</v>
      </c>
    </row>
    <row r="425" spans="2:9" x14ac:dyDescent="0.35">
      <c r="B425" s="6" t="s">
        <v>679</v>
      </c>
      <c r="C425" s="52">
        <v>23</v>
      </c>
      <c r="D425" s="6">
        <v>4.2473000000000001</v>
      </c>
      <c r="E425" s="6">
        <v>315</v>
      </c>
      <c r="F425" s="6">
        <v>387.45</v>
      </c>
      <c r="G425" s="6" t="s">
        <v>864</v>
      </c>
      <c r="H425" s="52">
        <v>136063</v>
      </c>
      <c r="I425" s="48" t="str">
        <f>_xlfn.XLOOKUP(B425,'13.1'!B:B,'13.1'!A:A,0)</f>
        <v>INDIE</v>
      </c>
    </row>
    <row r="426" spans="2:9" x14ac:dyDescent="0.35">
      <c r="B426" s="6" t="s">
        <v>679</v>
      </c>
      <c r="C426" s="52">
        <v>23</v>
      </c>
      <c r="D426" s="6">
        <v>4.2473000000000001</v>
      </c>
      <c r="E426" s="6">
        <v>16</v>
      </c>
      <c r="F426" s="6">
        <v>19.68</v>
      </c>
      <c r="G426" s="6" t="s">
        <v>864</v>
      </c>
      <c r="H426" s="52">
        <v>136141</v>
      </c>
      <c r="I426" s="48" t="str">
        <f>_xlfn.XLOOKUP(B426,'13.1'!B:B,'13.1'!A:A,0)</f>
        <v>INDIE</v>
      </c>
    </row>
    <row r="427" spans="2:9" x14ac:dyDescent="0.35">
      <c r="B427" s="6" t="s">
        <v>679</v>
      </c>
      <c r="C427" s="52">
        <v>23</v>
      </c>
      <c r="D427" s="6">
        <v>4.2473000000000001</v>
      </c>
      <c r="E427" s="6">
        <v>117</v>
      </c>
      <c r="F427" s="6">
        <v>143.91</v>
      </c>
      <c r="G427" s="6" t="s">
        <v>864</v>
      </c>
      <c r="H427" s="52" t="s">
        <v>986</v>
      </c>
      <c r="I427" s="48" t="str">
        <f>_xlfn.XLOOKUP(B427,'13.1'!B:B,'13.1'!A:A,0)</f>
        <v>INDIE</v>
      </c>
    </row>
    <row r="428" spans="2:9" x14ac:dyDescent="0.35">
      <c r="B428" s="6" t="s">
        <v>679</v>
      </c>
      <c r="C428" s="52">
        <v>23</v>
      </c>
      <c r="D428" s="6">
        <v>4.2473000000000001</v>
      </c>
      <c r="E428" s="6">
        <v>136</v>
      </c>
      <c r="F428" s="6">
        <v>167.28</v>
      </c>
      <c r="G428" s="6" t="s">
        <v>864</v>
      </c>
      <c r="H428" s="52" t="s">
        <v>965</v>
      </c>
      <c r="I428" s="48" t="str">
        <f>_xlfn.XLOOKUP(B428,'13.1'!B:B,'13.1'!A:A,0)</f>
        <v>INDIE</v>
      </c>
    </row>
    <row r="429" spans="2:9" x14ac:dyDescent="0.35">
      <c r="B429" s="6" t="s">
        <v>679</v>
      </c>
      <c r="C429" s="52">
        <v>23</v>
      </c>
      <c r="D429" s="6">
        <v>4.2473000000000001</v>
      </c>
      <c r="E429" s="6">
        <v>88</v>
      </c>
      <c r="F429" s="6">
        <v>108.24</v>
      </c>
      <c r="G429" s="6" t="s">
        <v>864</v>
      </c>
      <c r="H429" s="52" t="s">
        <v>971</v>
      </c>
      <c r="I429" s="48" t="str">
        <f>_xlfn.XLOOKUP(B429,'13.1'!B:B,'13.1'!A:A,0)</f>
        <v>INDIE</v>
      </c>
    </row>
    <row r="430" spans="2:9" x14ac:dyDescent="0.35">
      <c r="B430" s="6" t="s">
        <v>679</v>
      </c>
      <c r="C430" s="52">
        <v>23</v>
      </c>
      <c r="D430" s="6">
        <v>4.2473000000000001</v>
      </c>
      <c r="E430" s="6">
        <v>708</v>
      </c>
      <c r="F430" s="6">
        <v>870.84</v>
      </c>
      <c r="G430" s="6" t="s">
        <v>864</v>
      </c>
      <c r="H430" s="52" t="s">
        <v>963</v>
      </c>
      <c r="I430" s="48" t="str">
        <f>_xlfn.XLOOKUP(B430,'13.1'!B:B,'13.1'!A:A,0)</f>
        <v>INDIE</v>
      </c>
    </row>
    <row r="431" spans="2:9" x14ac:dyDescent="0.35">
      <c r="B431" s="6" t="s">
        <v>679</v>
      </c>
      <c r="C431" s="52">
        <v>23</v>
      </c>
      <c r="D431" s="6">
        <v>4.2473000000000001</v>
      </c>
      <c r="E431" s="6">
        <v>6886</v>
      </c>
      <c r="F431" s="6">
        <v>8469.7800000000007</v>
      </c>
      <c r="G431" s="6" t="s">
        <v>865</v>
      </c>
      <c r="H431" s="52" t="s">
        <v>792</v>
      </c>
      <c r="I431" s="48" t="str">
        <f>_xlfn.XLOOKUP(B431,'13.1'!B:B,'13.1'!A:A,0)</f>
        <v>INDIE</v>
      </c>
    </row>
    <row r="432" spans="2:9" x14ac:dyDescent="0.35">
      <c r="B432" s="6" t="s">
        <v>679</v>
      </c>
      <c r="C432" s="52">
        <v>23</v>
      </c>
      <c r="D432" s="6">
        <v>4.2473000000000001</v>
      </c>
      <c r="E432" s="6">
        <v>329</v>
      </c>
      <c r="F432" s="6">
        <v>404.67</v>
      </c>
      <c r="G432" s="6" t="s">
        <v>865</v>
      </c>
      <c r="H432" s="52">
        <v>137413</v>
      </c>
      <c r="I432" s="48" t="str">
        <f>_xlfn.XLOOKUP(B432,'13.1'!B:B,'13.1'!A:A,0)</f>
        <v>INDIE</v>
      </c>
    </row>
    <row r="433" spans="2:9" x14ac:dyDescent="0.35">
      <c r="B433" s="6" t="s">
        <v>679</v>
      </c>
      <c r="C433" s="52">
        <v>23</v>
      </c>
      <c r="D433" s="6">
        <v>4.2473000000000001</v>
      </c>
      <c r="E433" s="6">
        <v>698</v>
      </c>
      <c r="F433" s="6">
        <v>858.54</v>
      </c>
      <c r="G433" s="6" t="s">
        <v>865</v>
      </c>
      <c r="H433" s="52">
        <v>137415</v>
      </c>
      <c r="I433" s="48" t="str">
        <f>_xlfn.XLOOKUP(B433,'13.1'!B:B,'13.1'!A:A,0)</f>
        <v>INDIE</v>
      </c>
    </row>
    <row r="434" spans="2:9" x14ac:dyDescent="0.35">
      <c r="B434" s="6" t="s">
        <v>679</v>
      </c>
      <c r="C434" s="52">
        <v>23</v>
      </c>
      <c r="D434" s="6">
        <v>4.2473000000000001</v>
      </c>
      <c r="E434" s="6">
        <v>356</v>
      </c>
      <c r="F434" s="6">
        <v>437.88</v>
      </c>
      <c r="G434" s="6" t="s">
        <v>865</v>
      </c>
      <c r="H434" s="52">
        <v>137417</v>
      </c>
      <c r="I434" s="48" t="str">
        <f>_xlfn.XLOOKUP(B434,'13.1'!B:B,'13.1'!A:A,0)</f>
        <v>INDIE</v>
      </c>
    </row>
    <row r="435" spans="2:9" x14ac:dyDescent="0.35">
      <c r="B435" s="6" t="s">
        <v>679</v>
      </c>
      <c r="C435" s="52">
        <v>23</v>
      </c>
      <c r="D435" s="6">
        <v>4.2473000000000001</v>
      </c>
      <c r="E435" s="6">
        <v>441</v>
      </c>
      <c r="F435" s="6">
        <v>542.42999999999995</v>
      </c>
      <c r="G435" s="6" t="s">
        <v>865</v>
      </c>
      <c r="H435" s="52">
        <v>137430</v>
      </c>
      <c r="I435" s="48" t="str">
        <f>_xlfn.XLOOKUP(B435,'13.1'!B:B,'13.1'!A:A,0)</f>
        <v>INDIE</v>
      </c>
    </row>
    <row r="436" spans="2:9" x14ac:dyDescent="0.35">
      <c r="B436" s="6" t="s">
        <v>679</v>
      </c>
      <c r="C436" s="52">
        <v>23</v>
      </c>
      <c r="D436" s="6">
        <v>4.2473000000000001</v>
      </c>
      <c r="E436" s="6">
        <v>358</v>
      </c>
      <c r="F436" s="6">
        <v>440.34</v>
      </c>
      <c r="G436" s="6" t="s">
        <v>865</v>
      </c>
      <c r="H436" s="52">
        <v>137005</v>
      </c>
      <c r="I436" s="48" t="str">
        <f>_xlfn.XLOOKUP(B436,'13.1'!B:B,'13.1'!A:A,0)</f>
        <v>INDIE</v>
      </c>
    </row>
    <row r="437" spans="2:9" x14ac:dyDescent="0.35">
      <c r="B437" s="6" t="s">
        <v>679</v>
      </c>
      <c r="C437" s="52">
        <v>23</v>
      </c>
      <c r="D437" s="6">
        <v>4.2473000000000001</v>
      </c>
      <c r="E437" s="6">
        <v>321</v>
      </c>
      <c r="F437" s="6">
        <v>394.83</v>
      </c>
      <c r="G437" s="6" t="s">
        <v>865</v>
      </c>
      <c r="H437" s="52">
        <v>137062</v>
      </c>
      <c r="I437" s="48" t="str">
        <f>_xlfn.XLOOKUP(B437,'13.1'!B:B,'13.1'!A:A,0)</f>
        <v>INDIE</v>
      </c>
    </row>
    <row r="438" spans="2:9" x14ac:dyDescent="0.35">
      <c r="B438" s="6" t="s">
        <v>679</v>
      </c>
      <c r="C438" s="52">
        <v>23</v>
      </c>
      <c r="D438" s="6">
        <v>4.2473000000000001</v>
      </c>
      <c r="E438" s="6">
        <v>321</v>
      </c>
      <c r="F438" s="6">
        <v>394.83</v>
      </c>
      <c r="G438" s="6" t="s">
        <v>865</v>
      </c>
      <c r="H438" s="52">
        <v>137063</v>
      </c>
      <c r="I438" s="48" t="str">
        <f>_xlfn.XLOOKUP(B438,'13.1'!B:B,'13.1'!A:A,0)</f>
        <v>INDIE</v>
      </c>
    </row>
    <row r="439" spans="2:9" x14ac:dyDescent="0.35">
      <c r="B439" s="6" t="s">
        <v>679</v>
      </c>
      <c r="C439" s="52">
        <v>23</v>
      </c>
      <c r="D439" s="6">
        <v>4.2473000000000001</v>
      </c>
      <c r="E439" s="6">
        <v>126</v>
      </c>
      <c r="F439" s="6">
        <v>154.97999999999999</v>
      </c>
      <c r="G439" s="6" t="s">
        <v>865</v>
      </c>
      <c r="H439" s="52" t="s">
        <v>972</v>
      </c>
      <c r="I439" s="48" t="str">
        <f>_xlfn.XLOOKUP(B439,'13.1'!B:B,'13.1'!A:A,0)</f>
        <v>INDIE</v>
      </c>
    </row>
    <row r="440" spans="2:9" x14ac:dyDescent="0.35">
      <c r="B440" s="6" t="s">
        <v>679</v>
      </c>
      <c r="C440" s="52">
        <v>23</v>
      </c>
      <c r="D440" s="6">
        <v>4.2473000000000001</v>
      </c>
      <c r="E440" s="6">
        <v>16</v>
      </c>
      <c r="F440" s="6">
        <v>19.68</v>
      </c>
      <c r="G440" s="6" t="s">
        <v>865</v>
      </c>
      <c r="H440" s="52">
        <v>137029</v>
      </c>
      <c r="I440" s="48" t="str">
        <f>_xlfn.XLOOKUP(B440,'13.1'!B:B,'13.1'!A:A,0)</f>
        <v>INDIE</v>
      </c>
    </row>
    <row r="441" spans="2:9" x14ac:dyDescent="0.35">
      <c r="B441" s="6" t="s">
        <v>679</v>
      </c>
      <c r="C441" s="52">
        <v>23</v>
      </c>
      <c r="D441" s="6">
        <v>4.2473000000000001</v>
      </c>
      <c r="E441" s="6">
        <v>120</v>
      </c>
      <c r="F441" s="6">
        <v>147.6</v>
      </c>
      <c r="G441" s="6" t="s">
        <v>865</v>
      </c>
      <c r="H441" s="52">
        <v>137088</v>
      </c>
      <c r="I441" s="48" t="str">
        <f>_xlfn.XLOOKUP(B441,'13.1'!B:B,'13.1'!A:A,0)</f>
        <v>INDIE</v>
      </c>
    </row>
    <row r="442" spans="2:9" x14ac:dyDescent="0.35">
      <c r="B442" s="6" t="s">
        <v>679</v>
      </c>
      <c r="C442" s="52">
        <v>23</v>
      </c>
      <c r="D442" s="6">
        <v>4.2473000000000001</v>
      </c>
      <c r="E442" s="6">
        <v>104</v>
      </c>
      <c r="F442" s="6">
        <v>127.92</v>
      </c>
      <c r="G442" s="6" t="s">
        <v>865</v>
      </c>
      <c r="H442" s="52">
        <v>137082</v>
      </c>
      <c r="I442" s="48" t="str">
        <f>_xlfn.XLOOKUP(B442,'13.1'!B:B,'13.1'!A:A,0)</f>
        <v>INDIE</v>
      </c>
    </row>
    <row r="443" spans="2:9" x14ac:dyDescent="0.35">
      <c r="B443" s="6" t="s">
        <v>679</v>
      </c>
      <c r="C443" s="52">
        <v>23</v>
      </c>
      <c r="D443" s="6">
        <v>4.2473000000000001</v>
      </c>
      <c r="E443" s="6">
        <v>37</v>
      </c>
      <c r="F443" s="6">
        <v>45.51</v>
      </c>
      <c r="G443" s="6" t="s">
        <v>865</v>
      </c>
      <c r="H443" s="52">
        <v>137030</v>
      </c>
      <c r="I443" s="48" t="str">
        <f>_xlfn.XLOOKUP(B443,'13.1'!B:B,'13.1'!A:A,0)</f>
        <v>INDIE</v>
      </c>
    </row>
    <row r="444" spans="2:9" x14ac:dyDescent="0.35">
      <c r="B444" s="6" t="s">
        <v>679</v>
      </c>
      <c r="C444" s="52">
        <v>23</v>
      </c>
      <c r="D444" s="6">
        <v>4.2473000000000001</v>
      </c>
      <c r="E444" s="6">
        <v>120</v>
      </c>
      <c r="F444" s="6">
        <v>147.6</v>
      </c>
      <c r="G444" s="6" t="s">
        <v>865</v>
      </c>
      <c r="H444" s="52">
        <v>137079</v>
      </c>
      <c r="I444" s="48" t="str">
        <f>_xlfn.XLOOKUP(B444,'13.1'!B:B,'13.1'!A:A,0)</f>
        <v>INDIE</v>
      </c>
    </row>
    <row r="445" spans="2:9" x14ac:dyDescent="0.35">
      <c r="B445" s="6" t="s">
        <v>679</v>
      </c>
      <c r="C445" s="52">
        <v>23</v>
      </c>
      <c r="D445" s="6">
        <v>4.2473000000000001</v>
      </c>
      <c r="E445" s="6">
        <v>31.98</v>
      </c>
      <c r="F445" s="6">
        <v>39.340000000000003</v>
      </c>
      <c r="G445" s="6" t="s">
        <v>865</v>
      </c>
      <c r="H445" s="52">
        <v>137136</v>
      </c>
      <c r="I445" s="48" t="str">
        <f>_xlfn.XLOOKUP(B445,'13.1'!B:B,'13.1'!A:A,0)</f>
        <v>INDIE</v>
      </c>
    </row>
    <row r="446" spans="2:9" x14ac:dyDescent="0.35">
      <c r="B446" s="6" t="s">
        <v>679</v>
      </c>
      <c r="C446" s="52">
        <v>23</v>
      </c>
      <c r="D446" s="6">
        <v>4.2473000000000001</v>
      </c>
      <c r="E446" s="6">
        <v>322</v>
      </c>
      <c r="F446" s="6">
        <v>396.06</v>
      </c>
      <c r="G446" s="6" t="s">
        <v>866</v>
      </c>
      <c r="H446" s="52">
        <v>137411</v>
      </c>
      <c r="I446" s="48" t="str">
        <f>_xlfn.XLOOKUP(B446,'13.1'!B:B,'13.1'!A:A,0)</f>
        <v>INDIE</v>
      </c>
    </row>
    <row r="447" spans="2:9" x14ac:dyDescent="0.35">
      <c r="B447" s="6" t="s">
        <v>679</v>
      </c>
      <c r="C447" s="52">
        <v>23</v>
      </c>
      <c r="D447" s="6">
        <v>4.2473000000000001</v>
      </c>
      <c r="E447" s="6">
        <v>329</v>
      </c>
      <c r="F447" s="6">
        <v>404.67</v>
      </c>
      <c r="G447" s="6" t="s">
        <v>866</v>
      </c>
      <c r="H447" s="52">
        <v>137413</v>
      </c>
      <c r="I447" s="48" t="str">
        <f>_xlfn.XLOOKUP(B447,'13.1'!B:B,'13.1'!A:A,0)</f>
        <v>INDIE</v>
      </c>
    </row>
    <row r="448" spans="2:9" x14ac:dyDescent="0.35">
      <c r="B448" s="6" t="s">
        <v>679</v>
      </c>
      <c r="C448" s="52">
        <v>23</v>
      </c>
      <c r="D448" s="6">
        <v>4.2473000000000001</v>
      </c>
      <c r="E448" s="6">
        <v>1140</v>
      </c>
      <c r="F448" s="6">
        <v>1402.2</v>
      </c>
      <c r="G448" s="6" t="s">
        <v>866</v>
      </c>
      <c r="H448" s="52">
        <v>137420</v>
      </c>
      <c r="I448" s="48" t="str">
        <f>_xlfn.XLOOKUP(B448,'13.1'!B:B,'13.1'!A:A,0)</f>
        <v>INDIE</v>
      </c>
    </row>
    <row r="449" spans="2:9" x14ac:dyDescent="0.35">
      <c r="B449" s="6" t="s">
        <v>679</v>
      </c>
      <c r="C449" s="52">
        <v>23</v>
      </c>
      <c r="D449" s="6">
        <v>4.2473000000000001</v>
      </c>
      <c r="E449" s="6">
        <v>6886</v>
      </c>
      <c r="F449" s="6">
        <v>8469.7800000000007</v>
      </c>
      <c r="G449" s="6" t="s">
        <v>866</v>
      </c>
      <c r="H449" s="52" t="s">
        <v>792</v>
      </c>
      <c r="I449" s="48" t="str">
        <f>_xlfn.XLOOKUP(B449,'13.1'!B:B,'13.1'!A:A,0)</f>
        <v>INDIE</v>
      </c>
    </row>
    <row r="450" spans="2:9" x14ac:dyDescent="0.35">
      <c r="B450" s="6" t="s">
        <v>679</v>
      </c>
      <c r="C450" s="52">
        <v>23</v>
      </c>
      <c r="D450" s="6">
        <v>4.2473000000000001</v>
      </c>
      <c r="E450" s="6">
        <v>358</v>
      </c>
      <c r="F450" s="6">
        <v>440.34</v>
      </c>
      <c r="G450" s="6" t="s">
        <v>866</v>
      </c>
      <c r="H450" s="52">
        <v>137005</v>
      </c>
      <c r="I450" s="48" t="str">
        <f>_xlfn.XLOOKUP(B450,'13.1'!B:B,'13.1'!A:A,0)</f>
        <v>INDIE</v>
      </c>
    </row>
    <row r="451" spans="2:9" x14ac:dyDescent="0.35">
      <c r="B451" s="6" t="s">
        <v>679</v>
      </c>
      <c r="C451" s="52">
        <v>23</v>
      </c>
      <c r="D451" s="6">
        <v>4.2473000000000001</v>
      </c>
      <c r="E451" s="6">
        <v>321</v>
      </c>
      <c r="F451" s="6">
        <v>394.83</v>
      </c>
      <c r="G451" s="6" t="s">
        <v>866</v>
      </c>
      <c r="H451" s="52">
        <v>137063</v>
      </c>
      <c r="I451" s="48" t="str">
        <f>_xlfn.XLOOKUP(B451,'13.1'!B:B,'13.1'!A:A,0)</f>
        <v>INDIE</v>
      </c>
    </row>
    <row r="452" spans="2:9" x14ac:dyDescent="0.35">
      <c r="B452" s="6" t="s">
        <v>679</v>
      </c>
      <c r="C452" s="52">
        <v>23</v>
      </c>
      <c r="D452" s="6">
        <v>4.2473000000000001</v>
      </c>
      <c r="E452" s="6">
        <v>126</v>
      </c>
      <c r="F452" s="6">
        <v>154.97999999999999</v>
      </c>
      <c r="G452" s="6" t="s">
        <v>866</v>
      </c>
      <c r="H452" s="52" t="s">
        <v>972</v>
      </c>
      <c r="I452" s="48" t="str">
        <f>_xlfn.XLOOKUP(B452,'13.1'!B:B,'13.1'!A:A,0)</f>
        <v>INDIE</v>
      </c>
    </row>
    <row r="453" spans="2:9" x14ac:dyDescent="0.35">
      <c r="B453" s="6" t="s">
        <v>679</v>
      </c>
      <c r="C453" s="52">
        <v>23</v>
      </c>
      <c r="D453" s="6">
        <v>4.2473000000000001</v>
      </c>
      <c r="E453" s="6">
        <v>16</v>
      </c>
      <c r="F453" s="6">
        <v>19.68</v>
      </c>
      <c r="G453" s="6" t="s">
        <v>866</v>
      </c>
      <c r="H453" s="52">
        <v>137029</v>
      </c>
      <c r="I453" s="48" t="str">
        <f>_xlfn.XLOOKUP(B453,'13.1'!B:B,'13.1'!A:A,0)</f>
        <v>INDIE</v>
      </c>
    </row>
    <row r="454" spans="2:9" x14ac:dyDescent="0.35">
      <c r="B454" s="6" t="s">
        <v>679</v>
      </c>
      <c r="C454" s="52">
        <v>23</v>
      </c>
      <c r="D454" s="6">
        <v>4.2473000000000001</v>
      </c>
      <c r="E454" s="6">
        <v>120</v>
      </c>
      <c r="F454" s="6">
        <v>147.6</v>
      </c>
      <c r="G454" s="6" t="s">
        <v>866</v>
      </c>
      <c r="H454" s="52">
        <v>137088</v>
      </c>
      <c r="I454" s="48" t="str">
        <f>_xlfn.XLOOKUP(B454,'13.1'!B:B,'13.1'!A:A,0)</f>
        <v>INDIE</v>
      </c>
    </row>
    <row r="455" spans="2:9" x14ac:dyDescent="0.35">
      <c r="B455" s="6" t="s">
        <v>679</v>
      </c>
      <c r="C455" s="52">
        <v>23</v>
      </c>
      <c r="D455" s="6">
        <v>4.2473000000000001</v>
      </c>
      <c r="E455" s="6">
        <v>156</v>
      </c>
      <c r="F455" s="6">
        <v>191.88</v>
      </c>
      <c r="G455" s="6" t="s">
        <v>866</v>
      </c>
      <c r="H455" s="52">
        <v>137082</v>
      </c>
      <c r="I455" s="48" t="str">
        <f>_xlfn.XLOOKUP(B455,'13.1'!B:B,'13.1'!A:A,0)</f>
        <v>INDIE</v>
      </c>
    </row>
    <row r="456" spans="2:9" x14ac:dyDescent="0.35">
      <c r="B456" s="6" t="s">
        <v>679</v>
      </c>
      <c r="C456" s="52">
        <v>23</v>
      </c>
      <c r="D456" s="6">
        <v>4.2473000000000001</v>
      </c>
      <c r="E456" s="6">
        <v>37</v>
      </c>
      <c r="F456" s="6">
        <v>45.51</v>
      </c>
      <c r="G456" s="6" t="s">
        <v>866</v>
      </c>
      <c r="H456" s="52">
        <v>137030</v>
      </c>
      <c r="I456" s="48" t="str">
        <f>_xlfn.XLOOKUP(B456,'13.1'!B:B,'13.1'!A:A,0)</f>
        <v>INDIE</v>
      </c>
    </row>
    <row r="457" spans="2:9" x14ac:dyDescent="0.35">
      <c r="B457" s="6" t="s">
        <v>679</v>
      </c>
      <c r="C457" s="52">
        <v>23</v>
      </c>
      <c r="D457" s="6">
        <v>4.2473000000000001</v>
      </c>
      <c r="E457" s="6">
        <v>60</v>
      </c>
      <c r="F457" s="6">
        <v>73.8</v>
      </c>
      <c r="G457" s="6" t="s">
        <v>866</v>
      </c>
      <c r="H457" s="52">
        <v>137079</v>
      </c>
      <c r="I457" s="48" t="str">
        <f>_xlfn.XLOOKUP(B457,'13.1'!B:B,'13.1'!A:A,0)</f>
        <v>INDIE</v>
      </c>
    </row>
    <row r="458" spans="2:9" x14ac:dyDescent="0.35">
      <c r="B458" s="6" t="s">
        <v>679</v>
      </c>
      <c r="C458" s="52">
        <v>23</v>
      </c>
      <c r="D458" s="6">
        <v>4.2473000000000001</v>
      </c>
      <c r="E458" s="6">
        <v>31.98</v>
      </c>
      <c r="F458" s="6">
        <v>39.340000000000003</v>
      </c>
      <c r="G458" s="6" t="s">
        <v>866</v>
      </c>
      <c r="H458" s="52">
        <v>137136</v>
      </c>
      <c r="I458" s="48" t="str">
        <f>_xlfn.XLOOKUP(B458,'13.1'!B:B,'13.1'!A:A,0)</f>
        <v>INDIE</v>
      </c>
    </row>
    <row r="459" spans="2:9" x14ac:dyDescent="0.35">
      <c r="B459" s="6" t="s">
        <v>679</v>
      </c>
      <c r="C459" s="52">
        <v>23</v>
      </c>
      <c r="D459" s="6">
        <v>4.2473000000000001</v>
      </c>
      <c r="E459" s="6">
        <v>321</v>
      </c>
      <c r="F459" s="6">
        <v>394.83</v>
      </c>
      <c r="G459" s="6" t="s">
        <v>866</v>
      </c>
      <c r="H459" s="52">
        <v>137062</v>
      </c>
      <c r="I459" s="48" t="str">
        <f>_xlfn.XLOOKUP(B459,'13.1'!B:B,'13.1'!A:A,0)</f>
        <v>INDIE</v>
      </c>
    </row>
    <row r="460" spans="2:9" x14ac:dyDescent="0.35">
      <c r="B460" s="6" t="s">
        <v>679</v>
      </c>
      <c r="C460" s="52">
        <v>23</v>
      </c>
      <c r="D460" s="6">
        <v>4.2473000000000001</v>
      </c>
      <c r="E460" s="6">
        <v>3461</v>
      </c>
      <c r="F460" s="6">
        <v>4257.03</v>
      </c>
      <c r="G460" s="6" t="s">
        <v>867</v>
      </c>
      <c r="H460" s="52" t="s">
        <v>736</v>
      </c>
      <c r="I460" s="48" t="str">
        <f>_xlfn.XLOOKUP(B460,'13.1'!B:B,'13.1'!A:A,0)</f>
        <v>INDIE</v>
      </c>
    </row>
    <row r="461" spans="2:9" x14ac:dyDescent="0.35">
      <c r="B461" s="6" t="s">
        <v>679</v>
      </c>
      <c r="C461" s="52">
        <v>23</v>
      </c>
      <c r="D461" s="6">
        <v>4.2473000000000001</v>
      </c>
      <c r="E461" s="6">
        <v>7128</v>
      </c>
      <c r="F461" s="6">
        <v>8767.44</v>
      </c>
      <c r="G461" s="6" t="s">
        <v>867</v>
      </c>
      <c r="H461" s="52" t="s">
        <v>736</v>
      </c>
      <c r="I461" s="48" t="str">
        <f>_xlfn.XLOOKUP(B461,'13.1'!B:B,'13.1'!A:A,0)</f>
        <v>INDIE</v>
      </c>
    </row>
    <row r="462" spans="2:9" x14ac:dyDescent="0.35">
      <c r="B462" s="6" t="s">
        <v>679</v>
      </c>
      <c r="C462" s="52">
        <v>23</v>
      </c>
      <c r="D462" s="6">
        <v>4.2473000000000001</v>
      </c>
      <c r="E462" s="6">
        <v>117</v>
      </c>
      <c r="F462" s="6">
        <v>143.91</v>
      </c>
      <c r="G462" s="6" t="s">
        <v>867</v>
      </c>
      <c r="H462" s="52" t="s">
        <v>985</v>
      </c>
      <c r="I462" s="48" t="str">
        <f>_xlfn.XLOOKUP(B462,'13.1'!B:B,'13.1'!A:A,0)</f>
        <v>INDIE</v>
      </c>
    </row>
    <row r="463" spans="2:9" x14ac:dyDescent="0.35">
      <c r="B463" s="6" t="s">
        <v>679</v>
      </c>
      <c r="C463" s="52">
        <v>23</v>
      </c>
      <c r="D463" s="6">
        <v>4.2473000000000001</v>
      </c>
      <c r="E463" s="6">
        <v>117</v>
      </c>
      <c r="F463" s="6">
        <v>143.91</v>
      </c>
      <c r="G463" s="6" t="s">
        <v>867</v>
      </c>
      <c r="H463" s="52" t="s">
        <v>986</v>
      </c>
      <c r="I463" s="48" t="str">
        <f>_xlfn.XLOOKUP(B463,'13.1'!B:B,'13.1'!A:A,0)</f>
        <v>INDIE</v>
      </c>
    </row>
    <row r="464" spans="2:9" x14ac:dyDescent="0.35">
      <c r="B464" s="6" t="s">
        <v>679</v>
      </c>
      <c r="C464" s="52">
        <v>23</v>
      </c>
      <c r="D464" s="6">
        <v>4.2473000000000001</v>
      </c>
      <c r="E464" s="6">
        <v>162</v>
      </c>
      <c r="F464" s="6">
        <v>199.26</v>
      </c>
      <c r="G464" s="6" t="s">
        <v>867</v>
      </c>
      <c r="H464" s="52">
        <v>136128</v>
      </c>
      <c r="I464" s="48" t="str">
        <f>_xlfn.XLOOKUP(B464,'13.1'!B:B,'13.1'!A:A,0)</f>
        <v>INDIE</v>
      </c>
    </row>
    <row r="465" spans="2:9" x14ac:dyDescent="0.35">
      <c r="B465" s="6" t="s">
        <v>679</v>
      </c>
      <c r="C465" s="52">
        <v>23</v>
      </c>
      <c r="D465" s="6">
        <v>4.2473000000000001</v>
      </c>
      <c r="E465" s="6">
        <v>708</v>
      </c>
      <c r="F465" s="6">
        <v>870.84</v>
      </c>
      <c r="G465" s="6" t="s">
        <v>867</v>
      </c>
      <c r="H465" s="52" t="s">
        <v>963</v>
      </c>
      <c r="I465" s="48" t="str">
        <f>_xlfn.XLOOKUP(B465,'13.1'!B:B,'13.1'!A:A,0)</f>
        <v>INDIE</v>
      </c>
    </row>
    <row r="466" spans="2:9" x14ac:dyDescent="0.35">
      <c r="B466" s="6" t="s">
        <v>679</v>
      </c>
      <c r="C466" s="52">
        <v>23</v>
      </c>
      <c r="D466" s="6">
        <v>4.2473000000000001</v>
      </c>
      <c r="E466" s="6">
        <v>88</v>
      </c>
      <c r="F466" s="6">
        <v>108.24</v>
      </c>
      <c r="G466" s="6" t="s">
        <v>867</v>
      </c>
      <c r="H466" s="52" t="s">
        <v>971</v>
      </c>
      <c r="I466" s="48" t="str">
        <f>_xlfn.XLOOKUP(B466,'13.1'!B:B,'13.1'!A:A,0)</f>
        <v>INDIE</v>
      </c>
    </row>
    <row r="467" spans="2:9" x14ac:dyDescent="0.35">
      <c r="B467" s="6" t="s">
        <v>679</v>
      </c>
      <c r="C467" s="52">
        <v>23</v>
      </c>
      <c r="D467" s="6">
        <v>4.2473000000000001</v>
      </c>
      <c r="E467" s="6">
        <v>136</v>
      </c>
      <c r="F467" s="6">
        <v>167.28</v>
      </c>
      <c r="G467" s="6" t="s">
        <v>867</v>
      </c>
      <c r="H467" s="52" t="s">
        <v>965</v>
      </c>
      <c r="I467" s="48" t="str">
        <f>_xlfn.XLOOKUP(B467,'13.1'!B:B,'13.1'!A:A,0)</f>
        <v>INDIE</v>
      </c>
    </row>
    <row r="468" spans="2:9" x14ac:dyDescent="0.35">
      <c r="B468" s="6" t="s">
        <v>679</v>
      </c>
      <c r="C468" s="52">
        <v>23</v>
      </c>
      <c r="D468" s="6">
        <v>4.2473000000000001</v>
      </c>
      <c r="E468" s="6">
        <v>183</v>
      </c>
      <c r="F468" s="6">
        <v>225.09</v>
      </c>
      <c r="G468" s="6" t="s">
        <v>867</v>
      </c>
      <c r="H468" s="52">
        <v>136096</v>
      </c>
      <c r="I468" s="48" t="str">
        <f>_xlfn.XLOOKUP(B468,'13.1'!B:B,'13.1'!A:A,0)</f>
        <v>INDIE</v>
      </c>
    </row>
    <row r="469" spans="2:9" x14ac:dyDescent="0.35">
      <c r="B469" s="6" t="s">
        <v>679</v>
      </c>
      <c r="C469" s="52">
        <v>23</v>
      </c>
      <c r="D469" s="6">
        <v>4.2473000000000001</v>
      </c>
      <c r="E469" s="6">
        <v>628</v>
      </c>
      <c r="F469" s="6">
        <v>772.44</v>
      </c>
      <c r="G469" s="6" t="s">
        <v>867</v>
      </c>
      <c r="H469" s="52">
        <v>136061</v>
      </c>
      <c r="I469" s="48" t="str">
        <f>_xlfn.XLOOKUP(B469,'13.1'!B:B,'13.1'!A:A,0)</f>
        <v>INDIE</v>
      </c>
    </row>
    <row r="470" spans="2:9" x14ac:dyDescent="0.35">
      <c r="B470" s="6" t="s">
        <v>679</v>
      </c>
      <c r="C470" s="52">
        <v>23</v>
      </c>
      <c r="D470" s="6">
        <v>4.2473000000000001</v>
      </c>
      <c r="E470" s="6">
        <v>646</v>
      </c>
      <c r="F470" s="6">
        <v>794.58</v>
      </c>
      <c r="G470" s="6" t="s">
        <v>867</v>
      </c>
      <c r="H470" s="52">
        <v>136062</v>
      </c>
      <c r="I470" s="48" t="str">
        <f>_xlfn.XLOOKUP(B470,'13.1'!B:B,'13.1'!A:A,0)</f>
        <v>INDIE</v>
      </c>
    </row>
    <row r="471" spans="2:9" x14ac:dyDescent="0.35">
      <c r="B471" s="6" t="s">
        <v>679</v>
      </c>
      <c r="C471" s="52">
        <v>23</v>
      </c>
      <c r="D471" s="6">
        <v>4.2473000000000001</v>
      </c>
      <c r="E471" s="6">
        <v>42</v>
      </c>
      <c r="F471" s="6">
        <v>51.66</v>
      </c>
      <c r="G471" s="6" t="s">
        <v>867</v>
      </c>
      <c r="H471" s="52">
        <v>57136002</v>
      </c>
      <c r="I471" s="48" t="str">
        <f>_xlfn.XLOOKUP(B471,'13.1'!B:B,'13.1'!A:A,0)</f>
        <v>INDIE</v>
      </c>
    </row>
    <row r="472" spans="2:9" x14ac:dyDescent="0.35">
      <c r="B472" s="6" t="s">
        <v>679</v>
      </c>
      <c r="C472" s="52">
        <v>23</v>
      </c>
      <c r="D472" s="6">
        <v>4.2473000000000001</v>
      </c>
      <c r="E472" s="6">
        <v>635</v>
      </c>
      <c r="F472" s="6">
        <v>781.05</v>
      </c>
      <c r="G472" s="6" t="s">
        <v>867</v>
      </c>
      <c r="H472" s="52" t="s">
        <v>960</v>
      </c>
      <c r="I472" s="48" t="str">
        <f>_xlfn.XLOOKUP(B472,'13.1'!B:B,'13.1'!A:A,0)</f>
        <v>INDIE</v>
      </c>
    </row>
    <row r="473" spans="2:9" x14ac:dyDescent="0.35">
      <c r="B473" s="6" t="s">
        <v>679</v>
      </c>
      <c r="C473" s="52">
        <v>23</v>
      </c>
      <c r="D473" s="6">
        <v>4.2473000000000001</v>
      </c>
      <c r="E473" s="6">
        <v>315</v>
      </c>
      <c r="F473" s="6">
        <v>387.45</v>
      </c>
      <c r="G473" s="6" t="s">
        <v>867</v>
      </c>
      <c r="H473" s="52">
        <v>136063</v>
      </c>
      <c r="I473" s="48" t="str">
        <f>_xlfn.XLOOKUP(B473,'13.1'!B:B,'13.1'!A:A,0)</f>
        <v>INDIE</v>
      </c>
    </row>
    <row r="474" spans="2:9" x14ac:dyDescent="0.35">
      <c r="B474" s="6" t="s">
        <v>679</v>
      </c>
      <c r="C474" s="52">
        <v>23</v>
      </c>
      <c r="D474" s="6">
        <v>4.2473000000000001</v>
      </c>
      <c r="E474" s="6">
        <v>16</v>
      </c>
      <c r="F474" s="6">
        <v>19.68</v>
      </c>
      <c r="G474" s="6" t="s">
        <v>867</v>
      </c>
      <c r="H474" s="52">
        <v>136141</v>
      </c>
      <c r="I474" s="48" t="str">
        <f>_xlfn.XLOOKUP(B474,'13.1'!B:B,'13.1'!A:A,0)</f>
        <v>INDIE</v>
      </c>
    </row>
    <row r="475" spans="2:9" x14ac:dyDescent="0.35">
      <c r="B475" s="6" t="s">
        <v>679</v>
      </c>
      <c r="C475" s="52">
        <v>23</v>
      </c>
      <c r="D475" s="6">
        <v>4.2568999999999999</v>
      </c>
      <c r="E475" s="6">
        <v>629.47</v>
      </c>
      <c r="F475" s="6">
        <v>629.47</v>
      </c>
      <c r="G475" s="6" t="s">
        <v>685</v>
      </c>
      <c r="H475" s="52">
        <v>12968</v>
      </c>
      <c r="I475" s="48" t="str">
        <f>_xlfn.XLOOKUP(B475,'13.1'!B:B,'13.1'!A:A,0)</f>
        <v>INDIE</v>
      </c>
    </row>
    <row r="476" spans="2:9" x14ac:dyDescent="0.35">
      <c r="B476" s="6" t="s">
        <v>679</v>
      </c>
      <c r="C476" s="52">
        <v>23</v>
      </c>
      <c r="D476" s="6">
        <v>4.2568999999999999</v>
      </c>
      <c r="E476" s="6">
        <v>1505.52</v>
      </c>
      <c r="F476" s="6">
        <v>1505.52</v>
      </c>
      <c r="G476" s="6" t="s">
        <v>686</v>
      </c>
      <c r="H476" s="52" t="s">
        <v>926</v>
      </c>
      <c r="I476" s="48" t="str">
        <f>_xlfn.XLOOKUP(B476,'13.1'!B:B,'13.1'!A:A,0)</f>
        <v>INDIE</v>
      </c>
    </row>
    <row r="477" spans="2:9" x14ac:dyDescent="0.35">
      <c r="B477" s="6" t="s">
        <v>679</v>
      </c>
      <c r="C477" s="52">
        <v>23</v>
      </c>
      <c r="D477" s="6">
        <v>4.2568999999999999</v>
      </c>
      <c r="E477" s="6">
        <v>360.46</v>
      </c>
      <c r="F477" s="6">
        <v>360.46</v>
      </c>
      <c r="G477" s="6" t="s">
        <v>686</v>
      </c>
      <c r="H477" s="52" t="s">
        <v>927</v>
      </c>
      <c r="I477" s="48" t="str">
        <f>_xlfn.XLOOKUP(B477,'13.1'!B:B,'13.1'!A:A,0)</f>
        <v>INDIE</v>
      </c>
    </row>
    <row r="478" spans="2:9" x14ac:dyDescent="0.35">
      <c r="B478" s="6" t="s">
        <v>679</v>
      </c>
      <c r="C478" s="52">
        <v>23</v>
      </c>
      <c r="D478" s="6">
        <v>4.2568999999999999</v>
      </c>
      <c r="E478" s="6">
        <v>1297.49</v>
      </c>
      <c r="F478" s="6">
        <v>1297.49</v>
      </c>
      <c r="G478" s="6" t="s">
        <v>686</v>
      </c>
      <c r="H478" s="52" t="s">
        <v>938</v>
      </c>
      <c r="I478" s="48" t="str">
        <f>_xlfn.XLOOKUP(B478,'13.1'!B:B,'13.1'!A:A,0)</f>
        <v>INDIE</v>
      </c>
    </row>
    <row r="479" spans="2:9" x14ac:dyDescent="0.35">
      <c r="B479" s="6" t="s">
        <v>679</v>
      </c>
      <c r="C479" s="52">
        <v>23</v>
      </c>
      <c r="D479" s="6">
        <v>4.2568999999999999</v>
      </c>
      <c r="E479" s="6">
        <v>1438.95</v>
      </c>
      <c r="F479" s="6">
        <v>1438.95</v>
      </c>
      <c r="G479" s="6" t="s">
        <v>686</v>
      </c>
      <c r="H479" s="52" t="s">
        <v>928</v>
      </c>
      <c r="I479" s="48" t="str">
        <f>_xlfn.XLOOKUP(B479,'13.1'!B:B,'13.1'!A:A,0)</f>
        <v>INDIE</v>
      </c>
    </row>
    <row r="480" spans="2:9" x14ac:dyDescent="0.35">
      <c r="B480" s="6" t="s">
        <v>679</v>
      </c>
      <c r="C480" s="52">
        <v>23</v>
      </c>
      <c r="D480" s="6">
        <v>4.2568999999999999</v>
      </c>
      <c r="E480" s="6">
        <v>387.78</v>
      </c>
      <c r="F480" s="6">
        <v>387.78</v>
      </c>
      <c r="G480" s="6" t="s">
        <v>686</v>
      </c>
      <c r="H480" s="52" t="s">
        <v>939</v>
      </c>
      <c r="I480" s="48" t="str">
        <f>_xlfn.XLOOKUP(B480,'13.1'!B:B,'13.1'!A:A,0)</f>
        <v>INDIE</v>
      </c>
    </row>
    <row r="481" spans="2:9" x14ac:dyDescent="0.35">
      <c r="B481" s="6" t="s">
        <v>679</v>
      </c>
      <c r="C481" s="52">
        <v>23</v>
      </c>
      <c r="D481" s="6">
        <v>4.2568999999999999</v>
      </c>
      <c r="E481" s="6">
        <v>947.1</v>
      </c>
      <c r="F481" s="6">
        <v>947.1</v>
      </c>
      <c r="G481" s="6" t="s">
        <v>686</v>
      </c>
      <c r="H481" s="52">
        <v>9007</v>
      </c>
      <c r="I481" s="48" t="str">
        <f>_xlfn.XLOOKUP(B481,'13.1'!B:B,'13.1'!A:A,0)</f>
        <v>INDIE</v>
      </c>
    </row>
    <row r="482" spans="2:9" x14ac:dyDescent="0.35">
      <c r="B482" s="6" t="s">
        <v>679</v>
      </c>
      <c r="C482" s="52">
        <v>23</v>
      </c>
      <c r="D482" s="6">
        <v>4.2568999999999999</v>
      </c>
      <c r="E482" s="6">
        <v>118</v>
      </c>
      <c r="F482" s="6">
        <v>118</v>
      </c>
      <c r="G482" s="6" t="s">
        <v>868</v>
      </c>
      <c r="H482" s="52" t="s">
        <v>940</v>
      </c>
      <c r="I482" s="48" t="str">
        <f>_xlfn.XLOOKUP(B482,'13.1'!B:B,'13.1'!A:A,0)</f>
        <v>INDIE</v>
      </c>
    </row>
    <row r="483" spans="2:9" x14ac:dyDescent="0.35">
      <c r="B483" s="6" t="s">
        <v>679</v>
      </c>
      <c r="C483" s="52">
        <v>23</v>
      </c>
      <c r="D483" s="6">
        <v>4.2568999999999999</v>
      </c>
      <c r="E483" s="6">
        <v>146.6</v>
      </c>
      <c r="F483" s="6">
        <v>146.6</v>
      </c>
      <c r="G483" s="6" t="s">
        <v>868</v>
      </c>
      <c r="H483" s="52" t="s">
        <v>941</v>
      </c>
      <c r="I483" s="48" t="str">
        <f>_xlfn.XLOOKUP(B483,'13.1'!B:B,'13.1'!A:A,0)</f>
        <v>INDIE</v>
      </c>
    </row>
    <row r="484" spans="2:9" x14ac:dyDescent="0.35">
      <c r="B484" s="6" t="s">
        <v>679</v>
      </c>
      <c r="C484" s="52">
        <v>23</v>
      </c>
      <c r="D484" s="6">
        <v>4.2568999999999999</v>
      </c>
      <c r="E484" s="6">
        <v>11167.56</v>
      </c>
      <c r="F484" s="6">
        <v>11167.56</v>
      </c>
      <c r="G484" s="6" t="s">
        <v>686</v>
      </c>
      <c r="H484" s="52" t="s">
        <v>942</v>
      </c>
      <c r="I484" s="48" t="str">
        <f>_xlfn.XLOOKUP(B484,'13.1'!B:B,'13.1'!A:A,0)</f>
        <v>INDIE</v>
      </c>
    </row>
    <row r="485" spans="2:9" x14ac:dyDescent="0.35">
      <c r="B485" s="6" t="s">
        <v>679</v>
      </c>
      <c r="C485" s="52">
        <v>23</v>
      </c>
      <c r="D485" s="6">
        <v>4.2568999999999999</v>
      </c>
      <c r="E485" s="6">
        <v>6656.16</v>
      </c>
      <c r="F485" s="6">
        <v>6656.16</v>
      </c>
      <c r="G485" s="6" t="s">
        <v>686</v>
      </c>
      <c r="H485" s="52" t="s">
        <v>922</v>
      </c>
      <c r="I485" s="48" t="str">
        <f>_xlfn.XLOOKUP(B485,'13.1'!B:B,'13.1'!A:A,0)</f>
        <v>INDIE</v>
      </c>
    </row>
    <row r="486" spans="2:9" x14ac:dyDescent="0.35">
      <c r="B486" s="6" t="s">
        <v>679</v>
      </c>
      <c r="C486" s="52">
        <v>23</v>
      </c>
      <c r="D486" s="6">
        <v>4.2568999999999999</v>
      </c>
      <c r="E486" s="6">
        <v>2517.88</v>
      </c>
      <c r="F486" s="6">
        <v>2517.88</v>
      </c>
      <c r="G486" s="6" t="s">
        <v>685</v>
      </c>
      <c r="H486" s="52">
        <v>12956</v>
      </c>
      <c r="I486" s="48" t="str">
        <f>_xlfn.XLOOKUP(B486,'13.1'!B:B,'13.1'!A:A,0)</f>
        <v>INDIE</v>
      </c>
    </row>
    <row r="487" spans="2:9" x14ac:dyDescent="0.35">
      <c r="B487" s="6" t="s">
        <v>679</v>
      </c>
      <c r="C487" s="52">
        <v>23</v>
      </c>
      <c r="D487" s="6">
        <v>4.2568999999999999</v>
      </c>
      <c r="E487" s="6">
        <v>2517.88</v>
      </c>
      <c r="F487" s="6">
        <v>2517.88</v>
      </c>
      <c r="G487" s="6" t="s">
        <v>685</v>
      </c>
      <c r="H487" s="52">
        <v>12960</v>
      </c>
      <c r="I487" s="48" t="str">
        <f>_xlfn.XLOOKUP(B487,'13.1'!B:B,'13.1'!A:A,0)</f>
        <v>INDIE</v>
      </c>
    </row>
    <row r="488" spans="2:9" x14ac:dyDescent="0.35">
      <c r="B488" s="6" t="s">
        <v>679</v>
      </c>
      <c r="C488" s="52">
        <v>23</v>
      </c>
      <c r="D488" s="6">
        <v>4.2568999999999999</v>
      </c>
      <c r="E488" s="6">
        <v>7040.99</v>
      </c>
      <c r="F488" s="6">
        <v>7040.99</v>
      </c>
      <c r="G488" s="6" t="s">
        <v>685</v>
      </c>
      <c r="H488" s="52">
        <v>9560</v>
      </c>
      <c r="I488" s="48" t="str">
        <f>_xlfn.XLOOKUP(B488,'13.1'!B:B,'13.1'!A:A,0)</f>
        <v>INDIE</v>
      </c>
    </row>
    <row r="489" spans="2:9" x14ac:dyDescent="0.35">
      <c r="B489" s="6" t="s">
        <v>679</v>
      </c>
      <c r="C489" s="52">
        <v>23</v>
      </c>
      <c r="D489" s="6">
        <v>4.2568999999999999</v>
      </c>
      <c r="E489" s="6">
        <v>233.6</v>
      </c>
      <c r="F489" s="6">
        <v>233.6</v>
      </c>
      <c r="G489" s="6" t="s">
        <v>868</v>
      </c>
      <c r="H489" s="52" t="s">
        <v>943</v>
      </c>
      <c r="I489" s="48" t="str">
        <f>_xlfn.XLOOKUP(B489,'13.1'!B:B,'13.1'!A:A,0)</f>
        <v>INDIE</v>
      </c>
    </row>
    <row r="490" spans="2:9" x14ac:dyDescent="0.35">
      <c r="B490" s="6" t="s">
        <v>679</v>
      </c>
      <c r="C490" s="52">
        <v>23</v>
      </c>
      <c r="D490" s="6">
        <v>4.2568999999999999</v>
      </c>
      <c r="E490" s="6">
        <v>3147.35</v>
      </c>
      <c r="F490" s="6">
        <v>3147.35</v>
      </c>
      <c r="G490" s="6" t="s">
        <v>685</v>
      </c>
      <c r="H490" s="52">
        <v>12958</v>
      </c>
      <c r="I490" s="48" t="str">
        <f>_xlfn.XLOOKUP(B490,'13.1'!B:B,'13.1'!A:A,0)</f>
        <v>INDIE</v>
      </c>
    </row>
    <row r="491" spans="2:9" x14ac:dyDescent="0.35">
      <c r="B491" s="6" t="s">
        <v>679</v>
      </c>
      <c r="C491" s="52">
        <v>23</v>
      </c>
      <c r="D491" s="6">
        <v>4.2568999999999999</v>
      </c>
      <c r="E491" s="6">
        <v>629.47</v>
      </c>
      <c r="F491" s="6">
        <v>629.47</v>
      </c>
      <c r="G491" s="6" t="s">
        <v>685</v>
      </c>
      <c r="H491" s="52">
        <v>12966</v>
      </c>
      <c r="I491" s="48" t="str">
        <f>_xlfn.XLOOKUP(B491,'13.1'!B:B,'13.1'!A:A,0)</f>
        <v>INDIE</v>
      </c>
    </row>
    <row r="492" spans="2:9" x14ac:dyDescent="0.35">
      <c r="B492" s="6" t="s">
        <v>679</v>
      </c>
      <c r="C492" s="52">
        <v>23</v>
      </c>
      <c r="D492" s="6">
        <v>4.2568999999999999</v>
      </c>
      <c r="E492" s="6">
        <v>2116.25</v>
      </c>
      <c r="F492" s="6">
        <v>2116.25</v>
      </c>
      <c r="G492" s="6" t="s">
        <v>686</v>
      </c>
      <c r="H492" s="52">
        <v>8985</v>
      </c>
      <c r="I492" s="48" t="str">
        <f>_xlfn.XLOOKUP(B492,'13.1'!B:B,'13.1'!A:A,0)</f>
        <v>INDIE</v>
      </c>
    </row>
    <row r="493" spans="2:9" x14ac:dyDescent="0.35">
      <c r="B493" s="6" t="s">
        <v>679</v>
      </c>
      <c r="C493" s="52">
        <v>23</v>
      </c>
      <c r="D493" s="6">
        <v>4.2568999999999999</v>
      </c>
      <c r="E493" s="6">
        <v>353.25</v>
      </c>
      <c r="F493" s="6">
        <v>353.25</v>
      </c>
      <c r="G493" s="6" t="s">
        <v>686</v>
      </c>
      <c r="H493" s="52" t="s">
        <v>944</v>
      </c>
      <c r="I493" s="48" t="str">
        <f>_xlfn.XLOOKUP(B493,'13.1'!B:B,'13.1'!A:A,0)</f>
        <v>INDIE</v>
      </c>
    </row>
    <row r="494" spans="2:9" x14ac:dyDescent="0.35">
      <c r="B494" s="6" t="s">
        <v>679</v>
      </c>
      <c r="C494" s="52">
        <v>23</v>
      </c>
      <c r="D494" s="6">
        <v>4.2568999999999999</v>
      </c>
      <c r="E494" s="6">
        <v>1763.96</v>
      </c>
      <c r="F494" s="6">
        <v>1763.96</v>
      </c>
      <c r="G494" s="6" t="s">
        <v>869</v>
      </c>
      <c r="H494" s="52" t="s">
        <v>945</v>
      </c>
      <c r="I494" s="48" t="str">
        <f>_xlfn.XLOOKUP(B494,'13.1'!B:B,'13.1'!A:A,0)</f>
        <v>INDIE</v>
      </c>
    </row>
    <row r="495" spans="2:9" x14ac:dyDescent="0.35">
      <c r="B495" s="6" t="s">
        <v>679</v>
      </c>
      <c r="C495" s="52">
        <v>23</v>
      </c>
      <c r="D495" s="6">
        <v>4.2568999999999999</v>
      </c>
      <c r="E495" s="6">
        <v>612.5</v>
      </c>
      <c r="F495" s="6">
        <v>612.5</v>
      </c>
      <c r="G495" s="6" t="s">
        <v>869</v>
      </c>
      <c r="H495" s="52" t="s">
        <v>946</v>
      </c>
      <c r="I495" s="48" t="str">
        <f>_xlfn.XLOOKUP(B495,'13.1'!B:B,'13.1'!A:A,0)</f>
        <v>INDIE</v>
      </c>
    </row>
    <row r="496" spans="2:9" x14ac:dyDescent="0.35">
      <c r="B496" s="6" t="s">
        <v>679</v>
      </c>
      <c r="C496" s="52">
        <v>23</v>
      </c>
      <c r="D496" s="6">
        <v>4.2568999999999999</v>
      </c>
      <c r="E496" s="6">
        <v>5269.62</v>
      </c>
      <c r="F496" s="6">
        <v>5269.62</v>
      </c>
      <c r="G496" s="6" t="s">
        <v>778</v>
      </c>
      <c r="H496" s="52" t="s">
        <v>931</v>
      </c>
      <c r="I496" s="48" t="str">
        <f>_xlfn.XLOOKUP(B496,'13.1'!B:B,'13.1'!A:A,0)</f>
        <v>INDIE</v>
      </c>
    </row>
    <row r="497" spans="2:9" x14ac:dyDescent="0.35">
      <c r="B497" s="6" t="s">
        <v>679</v>
      </c>
      <c r="C497" s="52">
        <v>23</v>
      </c>
      <c r="D497" s="6">
        <v>4.2568999999999999</v>
      </c>
      <c r="E497" s="6">
        <v>7964.8</v>
      </c>
      <c r="F497" s="6">
        <v>7964.8</v>
      </c>
      <c r="G497" s="6" t="s">
        <v>870</v>
      </c>
      <c r="H497" s="52">
        <v>133340</v>
      </c>
      <c r="I497" s="48" t="str">
        <f>_xlfn.XLOOKUP(B497,'13.1'!B:B,'13.1'!A:A,0)</f>
        <v>INDIE</v>
      </c>
    </row>
    <row r="498" spans="2:9" x14ac:dyDescent="0.35">
      <c r="B498" s="6" t="s">
        <v>722</v>
      </c>
      <c r="C498" s="52">
        <v>23</v>
      </c>
      <c r="D498" s="6">
        <v>4.2568999999999999</v>
      </c>
      <c r="E498" s="6">
        <v>80</v>
      </c>
      <c r="F498" s="6">
        <v>80</v>
      </c>
      <c r="G498" s="6" t="s">
        <v>870</v>
      </c>
      <c r="H498" s="52">
        <v>9800</v>
      </c>
      <c r="I498" s="48" t="str">
        <f>_xlfn.XLOOKUP(B498,'13.1'!B:B,'13.1'!A:A,0)</f>
        <v>CHINY</v>
      </c>
    </row>
    <row r="499" spans="2:9" x14ac:dyDescent="0.35">
      <c r="B499" s="6" t="s">
        <v>722</v>
      </c>
      <c r="C499" s="52">
        <v>23</v>
      </c>
      <c r="D499" s="6">
        <v>4.2568999999999999</v>
      </c>
      <c r="E499" s="6">
        <v>72</v>
      </c>
      <c r="F499" s="6">
        <v>72</v>
      </c>
      <c r="G499" s="6" t="s">
        <v>870</v>
      </c>
      <c r="H499" s="52">
        <v>9700</v>
      </c>
      <c r="I499" s="48" t="str">
        <f>_xlfn.XLOOKUP(B499,'13.1'!B:B,'13.1'!A:A,0)</f>
        <v>CHINY</v>
      </c>
    </row>
    <row r="500" spans="2:9" x14ac:dyDescent="0.35">
      <c r="B500" s="6" t="s">
        <v>722</v>
      </c>
      <c r="C500" s="52">
        <v>23</v>
      </c>
      <c r="D500" s="6">
        <v>4.2568999999999999</v>
      </c>
      <c r="E500" s="6">
        <v>144</v>
      </c>
      <c r="F500" s="6">
        <v>144</v>
      </c>
      <c r="G500" s="6" t="s">
        <v>870</v>
      </c>
      <c r="H500" s="52">
        <v>9600</v>
      </c>
      <c r="I500" s="48" t="str">
        <f>_xlfn.XLOOKUP(B500,'13.1'!B:B,'13.1'!A:A,0)</f>
        <v>CHINY</v>
      </c>
    </row>
    <row r="501" spans="2:9" x14ac:dyDescent="0.35">
      <c r="B501" s="6" t="s">
        <v>679</v>
      </c>
      <c r="C501" s="52">
        <v>23</v>
      </c>
      <c r="D501" s="6">
        <v>4.2568999999999999</v>
      </c>
      <c r="E501" s="6">
        <v>1816.43</v>
      </c>
      <c r="F501" s="6">
        <v>1816.43</v>
      </c>
      <c r="G501" s="6" t="s">
        <v>780</v>
      </c>
      <c r="H501" s="52" t="s">
        <v>934</v>
      </c>
      <c r="I501" s="48" t="str">
        <f>_xlfn.XLOOKUP(B501,'13.1'!B:B,'13.1'!A:A,0)</f>
        <v>INDIE</v>
      </c>
    </row>
    <row r="502" spans="2:9" x14ac:dyDescent="0.35">
      <c r="B502" s="6" t="s">
        <v>679</v>
      </c>
      <c r="C502" s="52">
        <v>23</v>
      </c>
      <c r="D502" s="6">
        <v>4.2568999999999999</v>
      </c>
      <c r="E502" s="6">
        <v>880</v>
      </c>
      <c r="F502" s="6">
        <v>880</v>
      </c>
      <c r="G502" s="6" t="s">
        <v>726</v>
      </c>
      <c r="H502" s="52" t="s">
        <v>957</v>
      </c>
      <c r="I502" s="48" t="str">
        <f>_xlfn.XLOOKUP(B502,'13.1'!B:B,'13.1'!A:A,0)</f>
        <v>INDIE</v>
      </c>
    </row>
    <row r="503" spans="2:9" x14ac:dyDescent="0.35">
      <c r="B503" s="6" t="s">
        <v>722</v>
      </c>
      <c r="C503" s="52">
        <v>23</v>
      </c>
      <c r="D503" s="6">
        <v>4.2568999999999999</v>
      </c>
      <c r="E503" s="6">
        <v>10</v>
      </c>
      <c r="F503" s="6">
        <v>10</v>
      </c>
      <c r="G503" s="6" t="s">
        <v>726</v>
      </c>
      <c r="H503" s="52">
        <v>9800</v>
      </c>
      <c r="I503" s="48" t="str">
        <f>_xlfn.XLOOKUP(B503,'13.1'!B:B,'13.1'!A:A,0)</f>
        <v>CHINY</v>
      </c>
    </row>
    <row r="504" spans="2:9" x14ac:dyDescent="0.35">
      <c r="B504" s="6" t="s">
        <v>722</v>
      </c>
      <c r="C504" s="52">
        <v>23</v>
      </c>
      <c r="D504" s="6">
        <v>4.2568999999999999</v>
      </c>
      <c r="E504" s="6">
        <v>90</v>
      </c>
      <c r="F504" s="6">
        <v>90</v>
      </c>
      <c r="G504" s="6" t="s">
        <v>726</v>
      </c>
      <c r="H504" s="52">
        <v>9600</v>
      </c>
      <c r="I504" s="48" t="str">
        <f>_xlfn.XLOOKUP(B504,'13.1'!B:B,'13.1'!A:A,0)</f>
        <v>CHINY</v>
      </c>
    </row>
    <row r="505" spans="2:9" x14ac:dyDescent="0.35">
      <c r="B505" s="6" t="s">
        <v>679</v>
      </c>
      <c r="C505" s="52">
        <v>23</v>
      </c>
      <c r="D505" s="6">
        <v>4.2568999999999999</v>
      </c>
      <c r="E505" s="6">
        <v>3330</v>
      </c>
      <c r="F505" s="6">
        <v>3330</v>
      </c>
      <c r="G505" s="6" t="s">
        <v>871</v>
      </c>
      <c r="H505" s="52" t="s">
        <v>987</v>
      </c>
      <c r="I505" s="48" t="str">
        <f>_xlfn.XLOOKUP(B505,'13.1'!B:B,'13.1'!A:A,0)</f>
        <v>INDIE</v>
      </c>
    </row>
    <row r="506" spans="2:9" x14ac:dyDescent="0.35">
      <c r="B506" s="6" t="s">
        <v>722</v>
      </c>
      <c r="C506" s="52">
        <v>23</v>
      </c>
      <c r="D506" s="6">
        <v>4.2568999999999999</v>
      </c>
      <c r="E506" s="6">
        <v>20</v>
      </c>
      <c r="F506" s="6">
        <v>20</v>
      </c>
      <c r="G506" s="6" t="s">
        <v>871</v>
      </c>
      <c r="H506" s="52">
        <v>9800</v>
      </c>
      <c r="I506" s="48" t="str">
        <f>_xlfn.XLOOKUP(B506,'13.1'!B:B,'13.1'!A:A,0)</f>
        <v>CHINY</v>
      </c>
    </row>
    <row r="507" spans="2:9" x14ac:dyDescent="0.35">
      <c r="B507" s="6" t="s">
        <v>722</v>
      </c>
      <c r="C507" s="52">
        <v>23</v>
      </c>
      <c r="D507" s="6">
        <v>4.2568999999999999</v>
      </c>
      <c r="E507" s="6">
        <v>54</v>
      </c>
      <c r="F507" s="6">
        <v>54</v>
      </c>
      <c r="G507" s="6" t="s">
        <v>871</v>
      </c>
      <c r="H507" s="52">
        <v>9700</v>
      </c>
      <c r="I507" s="48" t="str">
        <f>_xlfn.XLOOKUP(B507,'13.1'!B:B,'13.1'!A:A,0)</f>
        <v>CHINY</v>
      </c>
    </row>
    <row r="508" spans="2:9" x14ac:dyDescent="0.35">
      <c r="B508" s="6" t="s">
        <v>722</v>
      </c>
      <c r="C508" s="52">
        <v>23</v>
      </c>
      <c r="D508" s="6">
        <v>4.2568999999999999</v>
      </c>
      <c r="E508" s="6">
        <v>54</v>
      </c>
      <c r="F508" s="6">
        <v>54</v>
      </c>
      <c r="G508" s="6" t="s">
        <v>871</v>
      </c>
      <c r="H508" s="52">
        <v>9600</v>
      </c>
      <c r="I508" s="48" t="str">
        <f>_xlfn.XLOOKUP(B508,'13.1'!B:B,'13.1'!A:A,0)</f>
        <v>CHINY</v>
      </c>
    </row>
    <row r="509" spans="2:9" x14ac:dyDescent="0.35">
      <c r="B509" s="6" t="s">
        <v>679</v>
      </c>
      <c r="C509" s="52">
        <v>23</v>
      </c>
      <c r="D509" s="6">
        <v>4.2568999999999999</v>
      </c>
      <c r="E509" s="6"/>
      <c r="F509" s="6">
        <v>1719.9</v>
      </c>
      <c r="G509" s="6" t="s">
        <v>872</v>
      </c>
      <c r="H509" s="52" t="s">
        <v>988</v>
      </c>
      <c r="I509" s="48" t="str">
        <f>_xlfn.XLOOKUP(B509,'13.1'!B:B,'13.1'!A:A,0)</f>
        <v>INDIE</v>
      </c>
    </row>
    <row r="510" spans="2:9" x14ac:dyDescent="0.35">
      <c r="B510" s="6" t="s">
        <v>679</v>
      </c>
      <c r="C510" s="52">
        <v>23</v>
      </c>
      <c r="D510" s="6">
        <v>4.2568999999999999</v>
      </c>
      <c r="E510" s="6">
        <v>1531.97</v>
      </c>
      <c r="F510" s="6">
        <v>1531.97</v>
      </c>
      <c r="G510" s="6" t="s">
        <v>873</v>
      </c>
      <c r="H510" s="52" t="s">
        <v>975</v>
      </c>
      <c r="I510" s="48" t="str">
        <f>_xlfn.XLOOKUP(B510,'13.1'!B:B,'13.1'!A:A,0)</f>
        <v>INDIE</v>
      </c>
    </row>
    <row r="511" spans="2:9" x14ac:dyDescent="0.35">
      <c r="B511" s="6" t="s">
        <v>679</v>
      </c>
      <c r="C511" s="52">
        <v>23</v>
      </c>
      <c r="D511" s="6">
        <v>4.2568999999999999</v>
      </c>
      <c r="E511" s="6">
        <v>631.65</v>
      </c>
      <c r="F511" s="6">
        <v>631.65</v>
      </c>
      <c r="G511" s="6" t="s">
        <v>874</v>
      </c>
      <c r="H511" s="52">
        <v>137026</v>
      </c>
      <c r="I511" s="48" t="str">
        <f>_xlfn.XLOOKUP(B511,'13.1'!B:B,'13.1'!A:A,0)</f>
        <v>INDIE</v>
      </c>
    </row>
    <row r="512" spans="2:9" x14ac:dyDescent="0.35">
      <c r="B512" s="6" t="s">
        <v>722</v>
      </c>
      <c r="C512" s="52">
        <v>23</v>
      </c>
      <c r="D512" s="6">
        <v>4.2568999999999999</v>
      </c>
      <c r="E512" s="6">
        <v>15</v>
      </c>
      <c r="F512" s="6">
        <v>15</v>
      </c>
      <c r="G512" s="6" t="s">
        <v>874</v>
      </c>
      <c r="H512" s="52">
        <v>9800</v>
      </c>
      <c r="I512" s="48" t="str">
        <f>_xlfn.XLOOKUP(B512,'13.1'!B:B,'13.1'!A:A,0)</f>
        <v>CHINY</v>
      </c>
    </row>
    <row r="513" spans="2:9" x14ac:dyDescent="0.35">
      <c r="B513" s="6" t="s">
        <v>679</v>
      </c>
      <c r="C513" s="52">
        <v>23</v>
      </c>
      <c r="D513" s="6">
        <v>4.2568999999999999</v>
      </c>
      <c r="E513" s="6">
        <v>631.65</v>
      </c>
      <c r="F513" s="6">
        <v>631.65</v>
      </c>
      <c r="G513" s="6" t="s">
        <v>875</v>
      </c>
      <c r="H513" s="52">
        <v>137026</v>
      </c>
      <c r="I513" s="48" t="str">
        <f>_xlfn.XLOOKUP(B513,'13.1'!B:B,'13.1'!A:A,0)</f>
        <v>INDIE</v>
      </c>
    </row>
    <row r="514" spans="2:9" x14ac:dyDescent="0.35">
      <c r="B514" s="6" t="s">
        <v>679</v>
      </c>
      <c r="C514" s="52">
        <v>23</v>
      </c>
      <c r="D514" s="6">
        <v>4.2568999999999999</v>
      </c>
      <c r="E514" s="6">
        <v>414.6</v>
      </c>
      <c r="F514" s="6">
        <v>414.6</v>
      </c>
      <c r="G514" s="6" t="s">
        <v>876</v>
      </c>
      <c r="H514" s="52" t="s">
        <v>989</v>
      </c>
      <c r="I514" s="48" t="str">
        <f>_xlfn.XLOOKUP(B514,'13.1'!B:B,'13.1'!A:A,0)</f>
        <v>INDIE</v>
      </c>
    </row>
    <row r="515" spans="2:9" x14ac:dyDescent="0.35">
      <c r="B515" s="6" t="s">
        <v>679</v>
      </c>
      <c r="C515" s="52">
        <v>23</v>
      </c>
      <c r="D515" s="6">
        <v>4.2568999999999999</v>
      </c>
      <c r="E515" s="6">
        <v>497.52</v>
      </c>
      <c r="F515" s="6">
        <v>497.52</v>
      </c>
      <c r="G515" s="6" t="s">
        <v>877</v>
      </c>
      <c r="H515" s="52" t="s">
        <v>990</v>
      </c>
      <c r="I515" s="48" t="str">
        <f>_xlfn.XLOOKUP(B515,'13.1'!B:B,'13.1'!A:A,0)</f>
        <v>INDIE</v>
      </c>
    </row>
    <row r="516" spans="2:9" x14ac:dyDescent="0.35">
      <c r="B516" s="6" t="s">
        <v>679</v>
      </c>
      <c r="C516" s="52">
        <v>23</v>
      </c>
      <c r="D516" s="6">
        <v>4.2568999999999999</v>
      </c>
      <c r="E516" s="6">
        <v>484.12</v>
      </c>
      <c r="F516" s="6">
        <v>484.12</v>
      </c>
      <c r="G516" s="6" t="s">
        <v>878</v>
      </c>
      <c r="H516" s="52" t="s">
        <v>991</v>
      </c>
      <c r="I516" s="48" t="str">
        <f>_xlfn.XLOOKUP(B516,'13.1'!B:B,'13.1'!A:A,0)</f>
        <v>INDIE</v>
      </c>
    </row>
    <row r="517" spans="2:9" x14ac:dyDescent="0.35">
      <c r="B517" s="6" t="s">
        <v>722</v>
      </c>
      <c r="C517" s="52">
        <v>23</v>
      </c>
      <c r="D517" s="6">
        <v>4.2568999999999999</v>
      </c>
      <c r="E517" s="6">
        <v>10</v>
      </c>
      <c r="F517" s="6">
        <v>10</v>
      </c>
      <c r="G517" s="6" t="s">
        <v>876</v>
      </c>
      <c r="H517" s="52">
        <v>9800</v>
      </c>
      <c r="I517" s="48" t="str">
        <f>_xlfn.XLOOKUP(B517,'13.1'!B:B,'13.1'!A:A,0)</f>
        <v>CHINY</v>
      </c>
    </row>
    <row r="518" spans="2:9" x14ac:dyDescent="0.35">
      <c r="B518" s="6" t="s">
        <v>722</v>
      </c>
      <c r="C518" s="52">
        <v>23</v>
      </c>
      <c r="D518" s="6">
        <v>4.2568999999999999</v>
      </c>
      <c r="E518" s="6">
        <v>9</v>
      </c>
      <c r="F518" s="6">
        <v>9</v>
      </c>
      <c r="G518" s="6" t="s">
        <v>876</v>
      </c>
      <c r="H518" s="52">
        <v>9700</v>
      </c>
      <c r="I518" s="48" t="str">
        <f>_xlfn.XLOOKUP(B518,'13.1'!B:B,'13.1'!A:A,0)</f>
        <v>CHINY</v>
      </c>
    </row>
    <row r="519" spans="2:9" x14ac:dyDescent="0.35">
      <c r="B519" s="6" t="s">
        <v>722</v>
      </c>
      <c r="C519" s="52">
        <v>23</v>
      </c>
      <c r="D519" s="6">
        <v>4.2568999999999999</v>
      </c>
      <c r="E519" s="6">
        <v>54</v>
      </c>
      <c r="F519" s="6">
        <v>54</v>
      </c>
      <c r="G519" s="6" t="s">
        <v>876</v>
      </c>
      <c r="H519" s="52">
        <v>9600</v>
      </c>
      <c r="I519" s="48" t="str">
        <f>_xlfn.XLOOKUP(B519,'13.1'!B:B,'13.1'!A:A,0)</f>
        <v>CHINY</v>
      </c>
    </row>
    <row r="520" spans="2:9" x14ac:dyDescent="0.35">
      <c r="B520" s="6" t="s">
        <v>692</v>
      </c>
      <c r="C520" s="52">
        <v>23</v>
      </c>
      <c r="D520" s="6">
        <v>4.2568999999999999</v>
      </c>
      <c r="E520" s="6">
        <v>22</v>
      </c>
      <c r="F520" s="6">
        <v>22</v>
      </c>
      <c r="G520" s="6" t="s">
        <v>879</v>
      </c>
      <c r="H520" s="52" t="s">
        <v>992</v>
      </c>
      <c r="I520" s="48" t="str">
        <f>_xlfn.XLOOKUP(B520,'13.1'!B:B,'13.1'!A:A,0)</f>
        <v>KOREA</v>
      </c>
    </row>
    <row r="521" spans="2:9" x14ac:dyDescent="0.35">
      <c r="B521" s="6" t="s">
        <v>692</v>
      </c>
      <c r="C521" s="52">
        <v>23</v>
      </c>
      <c r="D521" s="6">
        <v>4.2568999999999999</v>
      </c>
      <c r="E521" s="6">
        <v>8</v>
      </c>
      <c r="F521" s="6">
        <v>8</v>
      </c>
      <c r="G521" s="6" t="s">
        <v>879</v>
      </c>
      <c r="H521" s="52" t="s">
        <v>993</v>
      </c>
      <c r="I521" s="48" t="str">
        <f>_xlfn.XLOOKUP(B521,'13.1'!B:B,'13.1'!A:A,0)</f>
        <v>KOREA</v>
      </c>
    </row>
    <row r="522" spans="2:9" x14ac:dyDescent="0.35">
      <c r="B522" s="6" t="s">
        <v>692</v>
      </c>
      <c r="C522" s="52">
        <v>23</v>
      </c>
      <c r="D522" s="6">
        <v>4.2568999999999999</v>
      </c>
      <c r="E522" s="6">
        <v>8</v>
      </c>
      <c r="F522" s="6">
        <v>8</v>
      </c>
      <c r="G522" s="6" t="s">
        <v>879</v>
      </c>
      <c r="H522" s="52" t="s">
        <v>994</v>
      </c>
      <c r="I522" s="48" t="str">
        <f>_xlfn.XLOOKUP(B522,'13.1'!B:B,'13.1'!A:A,0)</f>
        <v>KOREA</v>
      </c>
    </row>
    <row r="523" spans="2:9" x14ac:dyDescent="0.35">
      <c r="B523" s="6" t="s">
        <v>679</v>
      </c>
      <c r="C523" s="52">
        <v>23</v>
      </c>
      <c r="D523" s="6">
        <v>4.2568999999999999</v>
      </c>
      <c r="E523" s="6">
        <v>576</v>
      </c>
      <c r="F523" s="6">
        <v>576</v>
      </c>
      <c r="G523" s="6" t="s">
        <v>880</v>
      </c>
      <c r="H523" s="52" t="s">
        <v>995</v>
      </c>
      <c r="I523" s="48" t="str">
        <f>_xlfn.XLOOKUP(B523,'13.1'!B:B,'13.1'!A:A,0)</f>
        <v>INDIE</v>
      </c>
    </row>
    <row r="524" spans="2:9" x14ac:dyDescent="0.35">
      <c r="B524" s="6" t="s">
        <v>679</v>
      </c>
      <c r="C524" s="52">
        <v>23</v>
      </c>
      <c r="D524" s="6">
        <v>4.2568999999999999</v>
      </c>
      <c r="E524" s="6">
        <v>359.4</v>
      </c>
      <c r="F524" s="6">
        <v>359.4</v>
      </c>
      <c r="G524" s="6" t="s">
        <v>881</v>
      </c>
      <c r="H524" s="52" t="s">
        <v>996</v>
      </c>
      <c r="I524" s="48" t="str">
        <f>_xlfn.XLOOKUP(B524,'13.1'!B:B,'13.1'!A:A,0)</f>
        <v>INDIE</v>
      </c>
    </row>
    <row r="525" spans="2:9" x14ac:dyDescent="0.35">
      <c r="B525" s="6" t="s">
        <v>679</v>
      </c>
      <c r="C525" s="52">
        <v>23</v>
      </c>
      <c r="D525" s="6">
        <v>4.2568999999999999</v>
      </c>
      <c r="E525" s="6">
        <v>534.4</v>
      </c>
      <c r="F525" s="6">
        <v>534.4</v>
      </c>
      <c r="G525" s="6" t="s">
        <v>882</v>
      </c>
      <c r="H525" s="52" t="s">
        <v>959</v>
      </c>
      <c r="I525" s="48" t="str">
        <f>_xlfn.XLOOKUP(B525,'13.1'!B:B,'13.1'!A:A,0)</f>
        <v>INDIE</v>
      </c>
    </row>
    <row r="526" spans="2:9" x14ac:dyDescent="0.35">
      <c r="B526" s="6" t="s">
        <v>679</v>
      </c>
      <c r="C526" s="52">
        <v>23</v>
      </c>
      <c r="D526" s="6">
        <v>4.2568999999999999</v>
      </c>
      <c r="E526" s="6">
        <v>550</v>
      </c>
      <c r="F526" s="6">
        <v>550</v>
      </c>
      <c r="G526" s="6" t="s">
        <v>883</v>
      </c>
      <c r="H526" s="52">
        <v>52133025</v>
      </c>
      <c r="I526" s="48" t="str">
        <f>_xlfn.XLOOKUP(B526,'13.1'!B:B,'13.1'!A:A,0)</f>
        <v>INDIE</v>
      </c>
    </row>
    <row r="527" spans="2:9" x14ac:dyDescent="0.35">
      <c r="B527" s="6" t="s">
        <v>722</v>
      </c>
      <c r="C527" s="52">
        <v>23</v>
      </c>
      <c r="D527" s="6">
        <v>4.2568999999999999</v>
      </c>
      <c r="E527" s="6">
        <v>10</v>
      </c>
      <c r="F527" s="6">
        <v>10</v>
      </c>
      <c r="G527" s="6" t="s">
        <v>883</v>
      </c>
      <c r="H527" s="52">
        <v>9800</v>
      </c>
      <c r="I527" s="48" t="str">
        <f>_xlfn.XLOOKUP(B527,'13.1'!B:B,'13.1'!A:A,0)</f>
        <v>CHINY</v>
      </c>
    </row>
    <row r="528" spans="2:9" x14ac:dyDescent="0.35">
      <c r="B528" s="6" t="s">
        <v>722</v>
      </c>
      <c r="C528" s="52">
        <v>23</v>
      </c>
      <c r="D528" s="6">
        <v>4.2568999999999999</v>
      </c>
      <c r="E528" s="6">
        <v>9</v>
      </c>
      <c r="F528" s="6">
        <v>9</v>
      </c>
      <c r="G528" s="6" t="s">
        <v>883</v>
      </c>
      <c r="H528" s="52">
        <v>9700</v>
      </c>
      <c r="I528" s="48" t="str">
        <f>_xlfn.XLOOKUP(B528,'13.1'!B:B,'13.1'!A:A,0)</f>
        <v>CHINY</v>
      </c>
    </row>
    <row r="529" spans="2:9" x14ac:dyDescent="0.35">
      <c r="B529" s="6" t="s">
        <v>722</v>
      </c>
      <c r="C529" s="52">
        <v>23</v>
      </c>
      <c r="D529" s="6">
        <v>4.2568999999999999</v>
      </c>
      <c r="E529" s="6">
        <v>18</v>
      </c>
      <c r="F529" s="6">
        <v>18</v>
      </c>
      <c r="G529" s="6" t="s">
        <v>883</v>
      </c>
      <c r="H529" s="52">
        <v>9600</v>
      </c>
      <c r="I529" s="48" t="str">
        <f>_xlfn.XLOOKUP(B529,'13.1'!B:B,'13.1'!A:A,0)</f>
        <v>CHINY</v>
      </c>
    </row>
    <row r="530" spans="2:9" x14ac:dyDescent="0.35">
      <c r="B530" s="6" t="s">
        <v>706</v>
      </c>
      <c r="C530" s="52">
        <v>23</v>
      </c>
      <c r="D530" s="6">
        <v>4.2568999999999999</v>
      </c>
      <c r="E530" s="6">
        <v>4241.3999999999996</v>
      </c>
      <c r="F530" s="6">
        <v>4241.3999999999996</v>
      </c>
      <c r="G530" s="6" t="s">
        <v>884</v>
      </c>
      <c r="H530" s="52" t="s">
        <v>885</v>
      </c>
      <c r="I530" s="48" t="str">
        <f>_xlfn.XLOOKUP(B530,'13.1'!B:B,'13.1'!A:A,0)</f>
        <v>UKRAINA</v>
      </c>
    </row>
    <row r="531" spans="2:9" x14ac:dyDescent="0.35">
      <c r="B531" s="6" t="s">
        <v>706</v>
      </c>
      <c r="C531" s="52">
        <v>23</v>
      </c>
      <c r="D531" s="6">
        <v>4.2568999999999999</v>
      </c>
      <c r="E531" s="6">
        <v>415.5</v>
      </c>
      <c r="F531" s="6">
        <v>415.5</v>
      </c>
      <c r="G531" s="6" t="s">
        <v>886</v>
      </c>
      <c r="H531" s="52" t="s">
        <v>887</v>
      </c>
      <c r="I531" s="48" t="str">
        <f>_xlfn.XLOOKUP(B531,'13.1'!B:B,'13.1'!A:A,0)</f>
        <v>UKRAINA</v>
      </c>
    </row>
    <row r="532" spans="2:9" x14ac:dyDescent="0.35">
      <c r="B532" s="6" t="s">
        <v>679</v>
      </c>
      <c r="C532" s="52">
        <v>23</v>
      </c>
      <c r="D532" s="6">
        <v>4.2568999999999999</v>
      </c>
      <c r="E532" s="6">
        <v>492</v>
      </c>
      <c r="F532" s="6">
        <v>492</v>
      </c>
      <c r="G532" s="6" t="s">
        <v>888</v>
      </c>
      <c r="H532" s="52" t="s">
        <v>997</v>
      </c>
      <c r="I532" s="48" t="str">
        <f>_xlfn.XLOOKUP(B532,'13.1'!B:B,'13.1'!A:A,0)</f>
        <v>INDIE</v>
      </c>
    </row>
    <row r="533" spans="2:9" x14ac:dyDescent="0.35">
      <c r="B533" s="6" t="s">
        <v>722</v>
      </c>
      <c r="C533" s="52">
        <v>23</v>
      </c>
      <c r="D533" s="6">
        <v>4.2568999999999999</v>
      </c>
      <c r="E533" s="6">
        <v>10</v>
      </c>
      <c r="F533" s="6">
        <v>10</v>
      </c>
      <c r="G533" s="6" t="s">
        <v>888</v>
      </c>
      <c r="H533" s="52">
        <v>9800</v>
      </c>
      <c r="I533" s="48" t="str">
        <f>_xlfn.XLOOKUP(B533,'13.1'!B:B,'13.1'!A:A,0)</f>
        <v>CHINY</v>
      </c>
    </row>
    <row r="534" spans="2:9" x14ac:dyDescent="0.35">
      <c r="B534" s="6" t="s">
        <v>722</v>
      </c>
      <c r="C534" s="52">
        <v>23</v>
      </c>
      <c r="D534" s="6">
        <v>4.2568999999999999</v>
      </c>
      <c r="E534" s="6">
        <v>9</v>
      </c>
      <c r="F534" s="6">
        <v>9</v>
      </c>
      <c r="G534" s="6" t="s">
        <v>888</v>
      </c>
      <c r="H534" s="52">
        <v>9700</v>
      </c>
      <c r="I534" s="48" t="str">
        <f>_xlfn.XLOOKUP(B534,'13.1'!B:B,'13.1'!A:A,0)</f>
        <v>CHINY</v>
      </c>
    </row>
    <row r="535" spans="2:9" x14ac:dyDescent="0.35">
      <c r="B535" s="6" t="s">
        <v>722</v>
      </c>
      <c r="C535" s="52">
        <v>23</v>
      </c>
      <c r="D535" s="6">
        <v>4.2568999999999999</v>
      </c>
      <c r="E535" s="6">
        <v>72</v>
      </c>
      <c r="F535" s="6">
        <v>72</v>
      </c>
      <c r="G535" s="6" t="s">
        <v>888</v>
      </c>
      <c r="H535" s="52">
        <v>9600</v>
      </c>
      <c r="I535" s="48" t="str">
        <f>_xlfn.XLOOKUP(B535,'13.1'!B:B,'13.1'!A:A,0)</f>
        <v>CHINY</v>
      </c>
    </row>
    <row r="536" spans="2:9" x14ac:dyDescent="0.35">
      <c r="B536" s="6" t="s">
        <v>706</v>
      </c>
      <c r="C536" s="52">
        <v>23</v>
      </c>
      <c r="D536" s="6">
        <v>4.2568999999999999</v>
      </c>
      <c r="E536" s="6">
        <v>1274</v>
      </c>
      <c r="F536" s="6">
        <v>1274</v>
      </c>
      <c r="G536" s="6" t="s">
        <v>723</v>
      </c>
      <c r="H536" s="52" t="s">
        <v>889</v>
      </c>
      <c r="I536" s="48" t="str">
        <f>_xlfn.XLOOKUP(B536,'13.1'!B:B,'13.1'!A:A,0)</f>
        <v>UKRAINA</v>
      </c>
    </row>
    <row r="537" spans="2:9" x14ac:dyDescent="0.35">
      <c r="B537" s="6" t="s">
        <v>706</v>
      </c>
      <c r="C537" s="52">
        <v>23</v>
      </c>
      <c r="D537" s="6">
        <v>4.2568999999999999</v>
      </c>
      <c r="E537" s="6">
        <v>190</v>
      </c>
      <c r="F537" s="6">
        <v>190</v>
      </c>
      <c r="G537" s="6" t="s">
        <v>723</v>
      </c>
      <c r="H537" s="52" t="s">
        <v>890</v>
      </c>
      <c r="I537" s="48" t="str">
        <f>_xlfn.XLOOKUP(B537,'13.1'!B:B,'13.1'!A:A,0)</f>
        <v>UKRAINA</v>
      </c>
    </row>
    <row r="538" spans="2:9" x14ac:dyDescent="0.35">
      <c r="B538" s="6" t="s">
        <v>706</v>
      </c>
      <c r="C538" s="52">
        <v>23</v>
      </c>
      <c r="D538" s="6">
        <v>4.2568999999999999</v>
      </c>
      <c r="E538" s="6">
        <v>1911</v>
      </c>
      <c r="F538" s="6">
        <v>1911</v>
      </c>
      <c r="G538" s="6" t="s">
        <v>891</v>
      </c>
      <c r="H538" s="52" t="s">
        <v>889</v>
      </c>
      <c r="I538" s="48" t="str">
        <f>_xlfn.XLOOKUP(B538,'13.1'!B:B,'13.1'!A:A,0)</f>
        <v>UKRAINA</v>
      </c>
    </row>
    <row r="539" spans="2:9" x14ac:dyDescent="0.35">
      <c r="B539" s="6" t="s">
        <v>679</v>
      </c>
      <c r="C539" s="52">
        <v>23</v>
      </c>
      <c r="D539" s="6">
        <v>4.2568999999999999</v>
      </c>
      <c r="E539" s="6">
        <v>1404</v>
      </c>
      <c r="F539" s="6">
        <v>1404</v>
      </c>
      <c r="G539" s="6" t="s">
        <v>892</v>
      </c>
      <c r="H539" s="52">
        <v>51192370</v>
      </c>
      <c r="I539" s="48" t="str">
        <f>_xlfn.XLOOKUP(B539,'13.1'!B:B,'13.1'!A:A,0)</f>
        <v>INDIE</v>
      </c>
    </row>
    <row r="540" spans="2:9" x14ac:dyDescent="0.35">
      <c r="B540" s="6" t="s">
        <v>722</v>
      </c>
      <c r="C540" s="52">
        <v>23</v>
      </c>
      <c r="D540" s="6">
        <v>4.2568999999999999</v>
      </c>
      <c r="E540" s="6">
        <v>10</v>
      </c>
      <c r="F540" s="6">
        <v>10</v>
      </c>
      <c r="G540" s="6" t="s">
        <v>892</v>
      </c>
      <c r="H540" s="52">
        <v>9800</v>
      </c>
      <c r="I540" s="48" t="str">
        <f>_xlfn.XLOOKUP(B540,'13.1'!B:B,'13.1'!A:A,0)</f>
        <v>CHINY</v>
      </c>
    </row>
    <row r="541" spans="2:9" x14ac:dyDescent="0.35">
      <c r="B541" s="6" t="s">
        <v>722</v>
      </c>
      <c r="C541" s="52">
        <v>23</v>
      </c>
      <c r="D541" s="6">
        <v>4.2568999999999999</v>
      </c>
      <c r="E541" s="6">
        <v>9</v>
      </c>
      <c r="F541" s="6">
        <v>9</v>
      </c>
      <c r="G541" s="6" t="s">
        <v>892</v>
      </c>
      <c r="H541" s="52">
        <v>9700</v>
      </c>
      <c r="I541" s="48" t="str">
        <f>_xlfn.XLOOKUP(B541,'13.1'!B:B,'13.1'!A:A,0)</f>
        <v>CHINY</v>
      </c>
    </row>
    <row r="542" spans="2:9" x14ac:dyDescent="0.35">
      <c r="B542" s="6" t="s">
        <v>722</v>
      </c>
      <c r="C542" s="52">
        <v>23</v>
      </c>
      <c r="D542" s="6">
        <v>4.2568999999999999</v>
      </c>
      <c r="E542" s="6">
        <v>45</v>
      </c>
      <c r="F542" s="6">
        <v>45</v>
      </c>
      <c r="G542" s="6" t="s">
        <v>892</v>
      </c>
      <c r="H542" s="52">
        <v>9600</v>
      </c>
      <c r="I542" s="48" t="str">
        <f>_xlfn.XLOOKUP(B542,'13.1'!B:B,'13.1'!A:A,0)</f>
        <v>CHINY</v>
      </c>
    </row>
    <row r="543" spans="2:9" x14ac:dyDescent="0.35">
      <c r="B543" s="6" t="s">
        <v>838</v>
      </c>
      <c r="C543" s="52">
        <v>23</v>
      </c>
      <c r="D543" s="6">
        <v>4.2568999999999999</v>
      </c>
      <c r="E543" s="6">
        <v>45.42</v>
      </c>
      <c r="F543" s="6">
        <v>45.42</v>
      </c>
      <c r="G543" s="6" t="s">
        <v>839</v>
      </c>
      <c r="H543" s="52" t="s">
        <v>840</v>
      </c>
      <c r="I543" s="48" t="str">
        <f>_xlfn.XLOOKUP(B543,'13.1'!B:B,'13.1'!A:A,0)</f>
        <v>CHINY</v>
      </c>
    </row>
    <row r="544" spans="2:9" x14ac:dyDescent="0.35">
      <c r="B544" s="6" t="s">
        <v>679</v>
      </c>
      <c r="C544" s="52">
        <v>23</v>
      </c>
      <c r="D544" s="6">
        <v>4.2568999999999999</v>
      </c>
      <c r="E544" s="6">
        <v>878.27</v>
      </c>
      <c r="F544" s="6">
        <v>878.27</v>
      </c>
      <c r="G544" s="6" t="s">
        <v>778</v>
      </c>
      <c r="H544" s="52" t="s">
        <v>931</v>
      </c>
      <c r="I544" s="48" t="str">
        <f>_xlfn.XLOOKUP(B544,'13.1'!B:B,'13.1'!A:A,0)</f>
        <v>INDIE</v>
      </c>
    </row>
    <row r="545" spans="2:9" x14ac:dyDescent="0.35">
      <c r="B545" s="6" t="s">
        <v>679</v>
      </c>
      <c r="C545" s="52">
        <v>23</v>
      </c>
      <c r="D545" s="6">
        <v>4.2568999999999999</v>
      </c>
      <c r="E545" s="6">
        <v>877</v>
      </c>
      <c r="F545" s="6">
        <v>877</v>
      </c>
      <c r="G545" s="6" t="s">
        <v>893</v>
      </c>
      <c r="H545" s="52" t="s">
        <v>947</v>
      </c>
      <c r="I545" s="48" t="str">
        <f>_xlfn.XLOOKUP(B545,'13.1'!B:B,'13.1'!A:A,0)</f>
        <v>INDIE</v>
      </c>
    </row>
    <row r="546" spans="2:9" x14ac:dyDescent="0.35">
      <c r="B546" s="6" t="s">
        <v>679</v>
      </c>
      <c r="C546" s="52">
        <v>23</v>
      </c>
      <c r="D546" s="6">
        <v>4.2568999999999999</v>
      </c>
      <c r="E546" s="6">
        <v>90.6</v>
      </c>
      <c r="F546" s="6">
        <v>90.6</v>
      </c>
      <c r="G546" s="6" t="s">
        <v>894</v>
      </c>
      <c r="H546" s="52">
        <v>30136003</v>
      </c>
      <c r="I546" s="48" t="str">
        <f>_xlfn.XLOOKUP(B546,'13.1'!B:B,'13.1'!A:A,0)</f>
        <v>INDIE</v>
      </c>
    </row>
    <row r="547" spans="2:9" x14ac:dyDescent="0.35">
      <c r="B547" s="6" t="s">
        <v>679</v>
      </c>
      <c r="C547" s="52">
        <v>23</v>
      </c>
      <c r="D547" s="6">
        <v>4.2568999999999999</v>
      </c>
      <c r="E547" s="6">
        <v>59.5</v>
      </c>
      <c r="F547" s="6">
        <v>59.5</v>
      </c>
      <c r="G547" s="6" t="s">
        <v>895</v>
      </c>
      <c r="H547" s="52">
        <v>51192005</v>
      </c>
      <c r="I547" s="48" t="str">
        <f>_xlfn.XLOOKUP(B547,'13.1'!B:B,'13.1'!A:A,0)</f>
        <v>INDIE</v>
      </c>
    </row>
    <row r="548" spans="2:9" x14ac:dyDescent="0.35">
      <c r="B548" s="6" t="s">
        <v>679</v>
      </c>
      <c r="C548" s="52">
        <v>23</v>
      </c>
      <c r="D548" s="6">
        <v>4.2568999999999999</v>
      </c>
      <c r="E548" s="6">
        <v>152.4</v>
      </c>
      <c r="F548" s="6">
        <v>152.4</v>
      </c>
      <c r="G548" s="6" t="s">
        <v>896</v>
      </c>
      <c r="H548" s="52">
        <v>420100</v>
      </c>
      <c r="I548" s="48" t="str">
        <f>_xlfn.XLOOKUP(B548,'13.1'!B:B,'13.1'!A:A,0)</f>
        <v>INDIE</v>
      </c>
    </row>
    <row r="549" spans="2:9" x14ac:dyDescent="0.35">
      <c r="B549" s="6" t="s">
        <v>679</v>
      </c>
      <c r="C549" s="52">
        <v>23</v>
      </c>
      <c r="D549" s="6">
        <v>4.2568999999999999</v>
      </c>
      <c r="E549" s="6">
        <v>362.9</v>
      </c>
      <c r="F549" s="6">
        <v>362.9</v>
      </c>
      <c r="G549" s="6" t="s">
        <v>897</v>
      </c>
      <c r="H549" s="52">
        <v>30136030</v>
      </c>
      <c r="I549" s="48" t="str">
        <f>_xlfn.XLOOKUP(B549,'13.1'!B:B,'13.1'!A:A,0)</f>
        <v>INDIE</v>
      </c>
    </row>
    <row r="550" spans="2:9" x14ac:dyDescent="0.35">
      <c r="B550" s="6" t="s">
        <v>679</v>
      </c>
      <c r="C550" s="52">
        <v>23</v>
      </c>
      <c r="D550" s="6">
        <v>4.2568999999999999</v>
      </c>
      <c r="E550" s="6">
        <v>1816</v>
      </c>
      <c r="F550" s="6">
        <v>1816</v>
      </c>
      <c r="G550" s="6" t="s">
        <v>898</v>
      </c>
      <c r="H550" s="52">
        <v>1509</v>
      </c>
      <c r="I550" s="48" t="str">
        <f>_xlfn.XLOOKUP(B550,'13.1'!B:B,'13.1'!A:A,0)</f>
        <v>INDIE</v>
      </c>
    </row>
    <row r="551" spans="2:9" x14ac:dyDescent="0.35">
      <c r="B551" s="6" t="s">
        <v>679</v>
      </c>
      <c r="C551" s="52">
        <v>23</v>
      </c>
      <c r="D551" s="6">
        <v>4.2568999999999999</v>
      </c>
      <c r="E551" s="6">
        <v>2.76</v>
      </c>
      <c r="F551" s="6">
        <v>2.76</v>
      </c>
      <c r="G551" s="6" t="s">
        <v>898</v>
      </c>
      <c r="H551" s="52">
        <v>591502</v>
      </c>
      <c r="I551" s="48" t="str">
        <f>_xlfn.XLOOKUP(B551,'13.1'!B:B,'13.1'!A:A,0)</f>
        <v>INDIE</v>
      </c>
    </row>
    <row r="552" spans="2:9" x14ac:dyDescent="0.35">
      <c r="B552" s="6" t="s">
        <v>679</v>
      </c>
      <c r="C552" s="52">
        <v>23</v>
      </c>
      <c r="D552" s="6">
        <v>4.2568999999999999</v>
      </c>
      <c r="E552" s="6">
        <v>1524.6</v>
      </c>
      <c r="F552" s="6">
        <v>1524.6</v>
      </c>
      <c r="G552" s="6" t="s">
        <v>899</v>
      </c>
      <c r="H552" s="52" t="s">
        <v>998</v>
      </c>
      <c r="I552" s="48" t="str">
        <f>_xlfn.XLOOKUP(B552,'13.1'!B:B,'13.1'!A:A,0)</f>
        <v>INDIE</v>
      </c>
    </row>
    <row r="553" spans="2:9" x14ac:dyDescent="0.35">
      <c r="B553" s="6" t="s">
        <v>679</v>
      </c>
      <c r="C553" s="52">
        <v>23</v>
      </c>
      <c r="D553" s="6">
        <v>4.2568999999999999</v>
      </c>
      <c r="E553" s="6">
        <v>4968</v>
      </c>
      <c r="F553" s="6">
        <v>6110.64</v>
      </c>
      <c r="G553" s="6" t="s">
        <v>900</v>
      </c>
      <c r="H553" s="52" t="s">
        <v>698</v>
      </c>
      <c r="I553" s="48" t="str">
        <f>_xlfn.XLOOKUP(B553,'13.1'!B:B,'13.1'!A:A,0)</f>
        <v>INDIE</v>
      </c>
    </row>
    <row r="554" spans="2:9" x14ac:dyDescent="0.35">
      <c r="B554" s="6" t="s">
        <v>679</v>
      </c>
      <c r="C554" s="52">
        <v>23</v>
      </c>
      <c r="D554" s="6">
        <v>4.2568999999999999</v>
      </c>
      <c r="E554" s="6">
        <v>376</v>
      </c>
      <c r="F554" s="6">
        <v>462.48</v>
      </c>
      <c r="G554" s="6" t="s">
        <v>900</v>
      </c>
      <c r="H554" s="52">
        <v>137421</v>
      </c>
      <c r="I554" s="48" t="str">
        <f>_xlfn.XLOOKUP(B554,'13.1'!B:B,'13.1'!A:A,0)</f>
        <v>INDIE</v>
      </c>
    </row>
    <row r="555" spans="2:9" x14ac:dyDescent="0.35">
      <c r="B555" s="6" t="s">
        <v>679</v>
      </c>
      <c r="C555" s="52">
        <v>23</v>
      </c>
      <c r="D555" s="6">
        <v>4.2568999999999999</v>
      </c>
      <c r="E555" s="6">
        <v>179</v>
      </c>
      <c r="F555" s="6">
        <v>220.17</v>
      </c>
      <c r="G555" s="6" t="s">
        <v>900</v>
      </c>
      <c r="H555" s="52">
        <v>137005</v>
      </c>
      <c r="I555" s="48" t="str">
        <f>_xlfn.XLOOKUP(B555,'13.1'!B:B,'13.1'!A:A,0)</f>
        <v>INDIE</v>
      </c>
    </row>
    <row r="556" spans="2:9" x14ac:dyDescent="0.35">
      <c r="B556" s="6" t="s">
        <v>679</v>
      </c>
      <c r="C556" s="52">
        <v>23</v>
      </c>
      <c r="D556" s="6">
        <v>4.2568999999999999</v>
      </c>
      <c r="E556" s="6">
        <v>7</v>
      </c>
      <c r="F556" s="6">
        <v>8.61</v>
      </c>
      <c r="G556" s="6" t="s">
        <v>900</v>
      </c>
      <c r="H556" s="52">
        <v>137055</v>
      </c>
      <c r="I556" s="48" t="str">
        <f>_xlfn.XLOOKUP(B556,'13.1'!B:B,'13.1'!A:A,0)</f>
        <v>INDIE</v>
      </c>
    </row>
    <row r="557" spans="2:9" x14ac:dyDescent="0.35">
      <c r="B557" s="6" t="s">
        <v>679</v>
      </c>
      <c r="C557" s="52">
        <v>23</v>
      </c>
      <c r="D557" s="6">
        <v>4.2568999999999999</v>
      </c>
      <c r="E557" s="6">
        <v>52</v>
      </c>
      <c r="F557" s="6">
        <v>63.96</v>
      </c>
      <c r="G557" s="6" t="s">
        <v>900</v>
      </c>
      <c r="H557" s="52">
        <v>51137113</v>
      </c>
      <c r="I557" s="48" t="str">
        <f>_xlfn.XLOOKUP(B557,'13.1'!B:B,'13.1'!A:A,0)</f>
        <v>INDIE</v>
      </c>
    </row>
    <row r="558" spans="2:9" x14ac:dyDescent="0.35">
      <c r="B558" s="6" t="s">
        <v>679</v>
      </c>
      <c r="C558" s="52">
        <v>23</v>
      </c>
      <c r="D558" s="6">
        <v>4.2568999999999999</v>
      </c>
      <c r="E558" s="6">
        <v>40</v>
      </c>
      <c r="F558" s="6">
        <v>49.2</v>
      </c>
      <c r="G558" s="6" t="s">
        <v>900</v>
      </c>
      <c r="H558" s="52">
        <v>137070</v>
      </c>
      <c r="I558" s="48" t="str">
        <f>_xlfn.XLOOKUP(B558,'13.1'!B:B,'13.1'!A:A,0)</f>
        <v>INDIE</v>
      </c>
    </row>
    <row r="559" spans="2:9" x14ac:dyDescent="0.35">
      <c r="B559" s="6" t="s">
        <v>679</v>
      </c>
      <c r="C559" s="52">
        <v>23</v>
      </c>
      <c r="D559" s="6">
        <v>4.2568999999999999</v>
      </c>
      <c r="E559" s="6">
        <v>179</v>
      </c>
      <c r="F559" s="6">
        <v>220.17</v>
      </c>
      <c r="G559" s="6" t="s">
        <v>901</v>
      </c>
      <c r="H559" s="52">
        <v>137005</v>
      </c>
      <c r="I559" s="48" t="str">
        <f>_xlfn.XLOOKUP(B559,'13.1'!B:B,'13.1'!A:A,0)</f>
        <v>INDIE</v>
      </c>
    </row>
    <row r="560" spans="2:9" x14ac:dyDescent="0.35">
      <c r="B560" s="6" t="s">
        <v>679</v>
      </c>
      <c r="C560" s="52">
        <v>23</v>
      </c>
      <c r="D560" s="6">
        <v>4.2568999999999999</v>
      </c>
      <c r="E560" s="6">
        <v>443</v>
      </c>
      <c r="F560" s="6">
        <v>544.89</v>
      </c>
      <c r="G560" s="6" t="s">
        <v>901</v>
      </c>
      <c r="H560" s="52">
        <v>137431</v>
      </c>
      <c r="I560" s="48" t="str">
        <f>_xlfn.XLOOKUP(B560,'13.1'!B:B,'13.1'!A:A,0)</f>
        <v>INDIE</v>
      </c>
    </row>
    <row r="561" spans="2:9" x14ac:dyDescent="0.35">
      <c r="B561" s="6" t="s">
        <v>679</v>
      </c>
      <c r="C561" s="52">
        <v>23</v>
      </c>
      <c r="D561" s="6">
        <v>4.2568999999999999</v>
      </c>
      <c r="E561" s="6">
        <v>2471</v>
      </c>
      <c r="F561" s="6">
        <v>3039.33</v>
      </c>
      <c r="G561" s="6" t="s">
        <v>901</v>
      </c>
      <c r="H561" s="52" t="s">
        <v>698</v>
      </c>
      <c r="I561" s="48" t="str">
        <f>_xlfn.XLOOKUP(B561,'13.1'!B:B,'13.1'!A:A,0)</f>
        <v>INDIE</v>
      </c>
    </row>
    <row r="562" spans="2:9" x14ac:dyDescent="0.35">
      <c r="B562" s="6" t="s">
        <v>679</v>
      </c>
      <c r="C562" s="52">
        <v>23</v>
      </c>
      <c r="D562" s="6">
        <v>4.2568999999999999</v>
      </c>
      <c r="E562" s="6">
        <v>2483</v>
      </c>
      <c r="F562" s="6">
        <v>3054.09</v>
      </c>
      <c r="G562" s="6" t="s">
        <v>901</v>
      </c>
      <c r="H562" s="52" t="s">
        <v>698</v>
      </c>
      <c r="I562" s="48" t="str">
        <f>_xlfn.XLOOKUP(B562,'13.1'!B:B,'13.1'!A:A,0)</f>
        <v>INDIE</v>
      </c>
    </row>
    <row r="563" spans="2:9" x14ac:dyDescent="0.35">
      <c r="B563" s="6" t="s">
        <v>679</v>
      </c>
      <c r="C563" s="52">
        <v>23</v>
      </c>
      <c r="D563" s="6">
        <v>4.2568999999999999</v>
      </c>
      <c r="E563" s="6">
        <v>1653</v>
      </c>
      <c r="F563" s="6">
        <v>2033.19</v>
      </c>
      <c r="G563" s="6" t="s">
        <v>901</v>
      </c>
      <c r="H563" s="52" t="s">
        <v>698</v>
      </c>
      <c r="I563" s="48" t="str">
        <f>_xlfn.XLOOKUP(B563,'13.1'!B:B,'13.1'!A:A,0)</f>
        <v>INDIE</v>
      </c>
    </row>
    <row r="564" spans="2:9" x14ac:dyDescent="0.35">
      <c r="B564" s="6" t="s">
        <v>679</v>
      </c>
      <c r="C564" s="52">
        <v>23</v>
      </c>
      <c r="D564" s="6">
        <v>4.2568999999999999</v>
      </c>
      <c r="E564" s="6">
        <v>14</v>
      </c>
      <c r="F564" s="6">
        <v>17.22</v>
      </c>
      <c r="G564" s="6" t="s">
        <v>901</v>
      </c>
      <c r="H564" s="52">
        <v>137055</v>
      </c>
      <c r="I564" s="48" t="str">
        <f>_xlfn.XLOOKUP(B564,'13.1'!B:B,'13.1'!A:A,0)</f>
        <v>INDIE</v>
      </c>
    </row>
    <row r="565" spans="2:9" x14ac:dyDescent="0.35">
      <c r="B565" s="6" t="s">
        <v>679</v>
      </c>
      <c r="C565" s="52">
        <v>23</v>
      </c>
      <c r="D565" s="6">
        <v>4.2568999999999999</v>
      </c>
      <c r="E565" s="6">
        <v>117</v>
      </c>
      <c r="F565" s="6">
        <v>143.91</v>
      </c>
      <c r="G565" s="6" t="s">
        <v>901</v>
      </c>
      <c r="H565" s="52">
        <v>51137113</v>
      </c>
      <c r="I565" s="48" t="str">
        <f>_xlfn.XLOOKUP(B565,'13.1'!B:B,'13.1'!A:A,0)</f>
        <v>INDIE</v>
      </c>
    </row>
    <row r="566" spans="2:9" x14ac:dyDescent="0.35">
      <c r="B566" s="6" t="s">
        <v>679</v>
      </c>
      <c r="C566" s="52">
        <v>23</v>
      </c>
      <c r="D566" s="6">
        <v>4.2568999999999999</v>
      </c>
      <c r="E566" s="6">
        <v>45</v>
      </c>
      <c r="F566" s="6">
        <v>55.35</v>
      </c>
      <c r="G566" s="6" t="s">
        <v>901</v>
      </c>
      <c r="H566" s="52">
        <v>137088</v>
      </c>
      <c r="I566" s="48" t="str">
        <f>_xlfn.XLOOKUP(B566,'13.1'!B:B,'13.1'!A:A,0)</f>
        <v>INDIE</v>
      </c>
    </row>
    <row r="567" spans="2:9" x14ac:dyDescent="0.35">
      <c r="B567" s="6" t="s">
        <v>679</v>
      </c>
      <c r="C567" s="52">
        <v>23</v>
      </c>
      <c r="D567" s="6">
        <v>4.2568999999999999</v>
      </c>
      <c r="E567" s="6">
        <v>13892</v>
      </c>
      <c r="F567" s="6">
        <v>17087.16</v>
      </c>
      <c r="G567" s="6" t="s">
        <v>902</v>
      </c>
      <c r="H567" s="52" t="s">
        <v>736</v>
      </c>
      <c r="I567" s="48" t="str">
        <f>_xlfn.XLOOKUP(B567,'13.1'!B:B,'13.1'!A:A,0)</f>
        <v>INDIE</v>
      </c>
    </row>
    <row r="568" spans="2:9" x14ac:dyDescent="0.35">
      <c r="B568" s="6" t="s">
        <v>679</v>
      </c>
      <c r="C568" s="52">
        <v>23</v>
      </c>
      <c r="D568" s="6">
        <v>4.2568999999999999</v>
      </c>
      <c r="E568" s="6">
        <v>6922</v>
      </c>
      <c r="F568" s="6">
        <v>8514.06</v>
      </c>
      <c r="G568" s="6" t="s">
        <v>902</v>
      </c>
      <c r="H568" s="52" t="s">
        <v>736</v>
      </c>
      <c r="I568" s="48" t="str">
        <f>_xlfn.XLOOKUP(B568,'13.1'!B:B,'13.1'!A:A,0)</f>
        <v>INDIE</v>
      </c>
    </row>
    <row r="569" spans="2:9" x14ac:dyDescent="0.35">
      <c r="B569" s="6" t="s">
        <v>679</v>
      </c>
      <c r="C569" s="52">
        <v>23</v>
      </c>
      <c r="D569" s="6">
        <v>4.2568999999999999</v>
      </c>
      <c r="E569" s="6">
        <v>1854</v>
      </c>
      <c r="F569" s="6">
        <v>2280.42</v>
      </c>
      <c r="G569" s="6" t="s">
        <v>902</v>
      </c>
      <c r="H569" s="52" t="s">
        <v>736</v>
      </c>
      <c r="I569" s="48" t="str">
        <f>_xlfn.XLOOKUP(B569,'13.1'!B:B,'13.1'!A:A,0)</f>
        <v>INDIE</v>
      </c>
    </row>
    <row r="570" spans="2:9" x14ac:dyDescent="0.35">
      <c r="B570" s="6" t="s">
        <v>679</v>
      </c>
      <c r="C570" s="52">
        <v>23</v>
      </c>
      <c r="D570" s="6">
        <v>4.2568999999999999</v>
      </c>
      <c r="E570" s="6">
        <v>97</v>
      </c>
      <c r="F570" s="6">
        <v>119.31</v>
      </c>
      <c r="G570" s="6" t="s">
        <v>902</v>
      </c>
      <c r="H570" s="52" t="s">
        <v>961</v>
      </c>
      <c r="I570" s="48" t="str">
        <f>_xlfn.XLOOKUP(B570,'13.1'!B:B,'13.1'!A:A,0)</f>
        <v>INDIE</v>
      </c>
    </row>
    <row r="571" spans="2:9" x14ac:dyDescent="0.35">
      <c r="B571" s="6" t="s">
        <v>679</v>
      </c>
      <c r="C571" s="52">
        <v>23</v>
      </c>
      <c r="D571" s="6">
        <v>4.2568999999999999</v>
      </c>
      <c r="E571" s="6">
        <v>97</v>
      </c>
      <c r="F571" s="6">
        <v>119.31</v>
      </c>
      <c r="G571" s="6" t="s">
        <v>902</v>
      </c>
      <c r="H571" s="52" t="s">
        <v>962</v>
      </c>
      <c r="I571" s="48" t="str">
        <f>_xlfn.XLOOKUP(B571,'13.1'!B:B,'13.1'!A:A,0)</f>
        <v>INDIE</v>
      </c>
    </row>
    <row r="572" spans="2:9" x14ac:dyDescent="0.35">
      <c r="B572" s="6" t="s">
        <v>679</v>
      </c>
      <c r="C572" s="52">
        <v>23</v>
      </c>
      <c r="D572" s="6">
        <v>4.2568999999999999</v>
      </c>
      <c r="E572" s="6">
        <v>162</v>
      </c>
      <c r="F572" s="6">
        <v>199.26</v>
      </c>
      <c r="G572" s="6" t="s">
        <v>902</v>
      </c>
      <c r="H572" s="52">
        <v>136128</v>
      </c>
      <c r="I572" s="48" t="str">
        <f>_xlfn.XLOOKUP(B572,'13.1'!B:B,'13.1'!A:A,0)</f>
        <v>INDIE</v>
      </c>
    </row>
    <row r="573" spans="2:9" x14ac:dyDescent="0.35">
      <c r="B573" s="6" t="s">
        <v>679</v>
      </c>
      <c r="C573" s="52">
        <v>23</v>
      </c>
      <c r="D573" s="6">
        <v>4.2568999999999999</v>
      </c>
      <c r="E573" s="6">
        <v>708</v>
      </c>
      <c r="F573" s="6">
        <v>870.84</v>
      </c>
      <c r="G573" s="6" t="s">
        <v>902</v>
      </c>
      <c r="H573" s="52" t="s">
        <v>963</v>
      </c>
      <c r="I573" s="48" t="str">
        <f>_xlfn.XLOOKUP(B573,'13.1'!B:B,'13.1'!A:A,0)</f>
        <v>INDIE</v>
      </c>
    </row>
    <row r="574" spans="2:9" x14ac:dyDescent="0.35">
      <c r="B574" s="6" t="s">
        <v>679</v>
      </c>
      <c r="C574" s="52">
        <v>23</v>
      </c>
      <c r="D574" s="6">
        <v>4.2568999999999999</v>
      </c>
      <c r="E574" s="6">
        <v>163</v>
      </c>
      <c r="F574" s="6">
        <v>200.49</v>
      </c>
      <c r="G574" s="6" t="s">
        <v>902</v>
      </c>
      <c r="H574" s="52" t="s">
        <v>964</v>
      </c>
      <c r="I574" s="48" t="str">
        <f>_xlfn.XLOOKUP(B574,'13.1'!B:B,'13.1'!A:A,0)</f>
        <v>INDIE</v>
      </c>
    </row>
    <row r="575" spans="2:9" x14ac:dyDescent="0.35">
      <c r="B575" s="6" t="s">
        <v>679</v>
      </c>
      <c r="C575" s="52">
        <v>23</v>
      </c>
      <c r="D575" s="6">
        <v>4.2568999999999999</v>
      </c>
      <c r="E575" s="6">
        <v>68</v>
      </c>
      <c r="F575" s="6">
        <v>83.64</v>
      </c>
      <c r="G575" s="6" t="s">
        <v>902</v>
      </c>
      <c r="H575" s="52" t="s">
        <v>965</v>
      </c>
      <c r="I575" s="48" t="str">
        <f>_xlfn.XLOOKUP(B575,'13.1'!B:B,'13.1'!A:A,0)</f>
        <v>INDIE</v>
      </c>
    </row>
    <row r="576" spans="2:9" x14ac:dyDescent="0.35">
      <c r="B576" s="6" t="s">
        <v>679</v>
      </c>
      <c r="C576" s="52">
        <v>23</v>
      </c>
      <c r="D576" s="6">
        <v>4.2568999999999999</v>
      </c>
      <c r="E576" s="6">
        <v>96</v>
      </c>
      <c r="F576" s="6">
        <v>118.08</v>
      </c>
      <c r="G576" s="6" t="s">
        <v>902</v>
      </c>
      <c r="H576" s="52">
        <v>51136313</v>
      </c>
      <c r="I576" s="48" t="str">
        <f>_xlfn.XLOOKUP(B576,'13.1'!B:B,'13.1'!A:A,0)</f>
        <v>INDIE</v>
      </c>
    </row>
    <row r="577" spans="2:9" x14ac:dyDescent="0.35">
      <c r="B577" s="6" t="s">
        <v>679</v>
      </c>
      <c r="C577" s="52">
        <v>23</v>
      </c>
      <c r="D577" s="6">
        <v>4.2568999999999999</v>
      </c>
      <c r="E577" s="6">
        <v>606</v>
      </c>
      <c r="F577" s="6">
        <v>745.38</v>
      </c>
      <c r="G577" s="6" t="s">
        <v>902</v>
      </c>
      <c r="H577" s="52">
        <v>136070</v>
      </c>
      <c r="I577" s="48" t="str">
        <f>_xlfn.XLOOKUP(B577,'13.1'!B:B,'13.1'!A:A,0)</f>
        <v>INDIE</v>
      </c>
    </row>
    <row r="578" spans="2:9" x14ac:dyDescent="0.35">
      <c r="B578" s="6" t="s">
        <v>679</v>
      </c>
      <c r="C578" s="52">
        <v>23</v>
      </c>
      <c r="D578" s="6">
        <v>4.2568999999999999</v>
      </c>
      <c r="E578" s="6">
        <v>646</v>
      </c>
      <c r="F578" s="6">
        <v>794.58</v>
      </c>
      <c r="G578" s="6" t="s">
        <v>902</v>
      </c>
      <c r="H578" s="52">
        <v>136062</v>
      </c>
      <c r="I578" s="48" t="str">
        <f>_xlfn.XLOOKUP(B578,'13.1'!B:B,'13.1'!A:A,0)</f>
        <v>INDIE</v>
      </c>
    </row>
    <row r="579" spans="2:9" x14ac:dyDescent="0.35">
      <c r="B579" s="6" t="s">
        <v>679</v>
      </c>
      <c r="C579" s="52">
        <v>23</v>
      </c>
      <c r="D579" s="6">
        <v>4.2568999999999999</v>
      </c>
      <c r="E579" s="6">
        <v>742</v>
      </c>
      <c r="F579" s="6">
        <v>912.66</v>
      </c>
      <c r="G579" s="6" t="s">
        <v>902</v>
      </c>
      <c r="H579" s="52">
        <v>136065</v>
      </c>
      <c r="I579" s="48" t="str">
        <f>_xlfn.XLOOKUP(B579,'13.1'!B:B,'13.1'!A:A,0)</f>
        <v>INDIE</v>
      </c>
    </row>
    <row r="580" spans="2:9" x14ac:dyDescent="0.35">
      <c r="B580" s="6" t="s">
        <v>679</v>
      </c>
      <c r="C580" s="52">
        <v>23</v>
      </c>
      <c r="D580" s="6">
        <v>4.2568999999999999</v>
      </c>
      <c r="E580" s="6">
        <v>30</v>
      </c>
      <c r="F580" s="6">
        <v>36.9</v>
      </c>
      <c r="G580" s="6" t="s">
        <v>902</v>
      </c>
      <c r="H580" s="52">
        <v>57136004</v>
      </c>
      <c r="I580" s="48" t="str">
        <f>_xlfn.XLOOKUP(B580,'13.1'!B:B,'13.1'!A:A,0)</f>
        <v>INDIE</v>
      </c>
    </row>
    <row r="581" spans="2:9" x14ac:dyDescent="0.35">
      <c r="B581" s="6" t="s">
        <v>679</v>
      </c>
      <c r="C581" s="52">
        <v>23</v>
      </c>
      <c r="D581" s="6">
        <v>4.2568999999999999</v>
      </c>
      <c r="E581" s="6">
        <v>635</v>
      </c>
      <c r="F581" s="6">
        <v>781.05</v>
      </c>
      <c r="G581" s="6" t="s">
        <v>902</v>
      </c>
      <c r="H581" s="52" t="s">
        <v>960</v>
      </c>
      <c r="I581" s="48" t="str">
        <f>_xlfn.XLOOKUP(B581,'13.1'!B:B,'13.1'!A:A,0)</f>
        <v>INDIE</v>
      </c>
    </row>
    <row r="582" spans="2:9" x14ac:dyDescent="0.35">
      <c r="B582" s="6" t="s">
        <v>679</v>
      </c>
      <c r="C582" s="52">
        <v>23</v>
      </c>
      <c r="D582" s="6">
        <v>4.2568999999999999</v>
      </c>
      <c r="E582" s="6">
        <v>630</v>
      </c>
      <c r="F582" s="6">
        <v>774.9</v>
      </c>
      <c r="G582" s="6" t="s">
        <v>902</v>
      </c>
      <c r="H582" s="52">
        <v>136063</v>
      </c>
      <c r="I582" s="48" t="str">
        <f>_xlfn.XLOOKUP(B582,'13.1'!B:B,'13.1'!A:A,0)</f>
        <v>INDIE</v>
      </c>
    </row>
    <row r="583" spans="2:9" x14ac:dyDescent="0.35">
      <c r="B583" s="6" t="s">
        <v>679</v>
      </c>
      <c r="C583" s="52">
        <v>23</v>
      </c>
      <c r="D583" s="6">
        <v>4.2568999999999999</v>
      </c>
      <c r="E583" s="6">
        <v>32</v>
      </c>
      <c r="F583" s="6">
        <v>39.36</v>
      </c>
      <c r="G583" s="6" t="s">
        <v>902</v>
      </c>
      <c r="H583" s="52">
        <v>136141</v>
      </c>
      <c r="I583" s="48" t="str">
        <f>_xlfn.XLOOKUP(B583,'13.1'!B:B,'13.1'!A:A,0)</f>
        <v>INDIE</v>
      </c>
    </row>
    <row r="584" spans="2:9" x14ac:dyDescent="0.35">
      <c r="B584" s="6" t="s">
        <v>679</v>
      </c>
      <c r="C584" s="52">
        <v>23</v>
      </c>
      <c r="D584" s="6">
        <v>4.2568999999999999</v>
      </c>
      <c r="E584" s="6">
        <v>2090</v>
      </c>
      <c r="F584" s="6">
        <v>2570.6999999999998</v>
      </c>
      <c r="G584" s="6" t="s">
        <v>903</v>
      </c>
      <c r="H584" s="52">
        <v>1361</v>
      </c>
      <c r="I584" s="48" t="str">
        <f>_xlfn.XLOOKUP(B584,'13.1'!B:B,'13.1'!A:A,0)</f>
        <v>INDIE</v>
      </c>
    </row>
    <row r="585" spans="2:9" x14ac:dyDescent="0.35">
      <c r="B585" s="6" t="s">
        <v>679</v>
      </c>
      <c r="C585" s="52">
        <v>23</v>
      </c>
      <c r="D585" s="6">
        <v>4.2568999999999999</v>
      </c>
      <c r="E585" s="6">
        <v>41676</v>
      </c>
      <c r="F585" s="6">
        <v>51261.48</v>
      </c>
      <c r="G585" s="6" t="s">
        <v>903</v>
      </c>
      <c r="H585" s="52" t="s">
        <v>736</v>
      </c>
      <c r="I585" s="48" t="str">
        <f>_xlfn.XLOOKUP(B585,'13.1'!B:B,'13.1'!A:A,0)</f>
        <v>INDIE</v>
      </c>
    </row>
    <row r="586" spans="2:9" x14ac:dyDescent="0.35">
      <c r="B586" s="6" t="s">
        <v>679</v>
      </c>
      <c r="C586" s="52">
        <v>23</v>
      </c>
      <c r="D586" s="6">
        <v>4.2568999999999999</v>
      </c>
      <c r="E586" s="6">
        <v>4752</v>
      </c>
      <c r="F586" s="6">
        <v>5844.96</v>
      </c>
      <c r="G586" s="6" t="s">
        <v>903</v>
      </c>
      <c r="H586" s="52" t="s">
        <v>736</v>
      </c>
      <c r="I586" s="48" t="str">
        <f>_xlfn.XLOOKUP(B586,'13.1'!B:B,'13.1'!A:A,0)</f>
        <v>INDIE</v>
      </c>
    </row>
    <row r="587" spans="2:9" x14ac:dyDescent="0.35">
      <c r="B587" s="6" t="s">
        <v>679</v>
      </c>
      <c r="C587" s="52">
        <v>23</v>
      </c>
      <c r="D587" s="6">
        <v>4.2568999999999999</v>
      </c>
      <c r="E587" s="6">
        <v>1212</v>
      </c>
      <c r="F587" s="6">
        <v>1490.76</v>
      </c>
      <c r="G587" s="6" t="s">
        <v>903</v>
      </c>
      <c r="H587" s="52">
        <v>136070</v>
      </c>
      <c r="I587" s="48" t="str">
        <f>_xlfn.XLOOKUP(B587,'13.1'!B:B,'13.1'!A:A,0)</f>
        <v>INDIE</v>
      </c>
    </row>
    <row r="588" spans="2:9" x14ac:dyDescent="0.35">
      <c r="B588" s="6" t="s">
        <v>679</v>
      </c>
      <c r="C588" s="52">
        <v>23</v>
      </c>
      <c r="D588" s="6">
        <v>4.2568999999999999</v>
      </c>
      <c r="E588" s="6">
        <v>1292</v>
      </c>
      <c r="F588" s="6">
        <v>1589.16</v>
      </c>
      <c r="G588" s="6" t="s">
        <v>903</v>
      </c>
      <c r="H588" s="52">
        <v>136062</v>
      </c>
      <c r="I588" s="48" t="str">
        <f>_xlfn.XLOOKUP(B588,'13.1'!B:B,'13.1'!A:A,0)</f>
        <v>INDIE</v>
      </c>
    </row>
    <row r="589" spans="2:9" x14ac:dyDescent="0.35">
      <c r="B589" s="6" t="s">
        <v>679</v>
      </c>
      <c r="C589" s="52">
        <v>23</v>
      </c>
      <c r="D589" s="6">
        <v>4.2568999999999999</v>
      </c>
      <c r="E589" s="6">
        <v>1484</v>
      </c>
      <c r="F589" s="6">
        <v>1825.32</v>
      </c>
      <c r="G589" s="6" t="s">
        <v>903</v>
      </c>
      <c r="H589" s="52">
        <v>136065</v>
      </c>
      <c r="I589" s="48" t="str">
        <f>_xlfn.XLOOKUP(B589,'13.1'!B:B,'13.1'!A:A,0)</f>
        <v>INDIE</v>
      </c>
    </row>
    <row r="590" spans="2:9" x14ac:dyDescent="0.35">
      <c r="B590" s="6" t="s">
        <v>679</v>
      </c>
      <c r="C590" s="52">
        <v>23</v>
      </c>
      <c r="D590" s="6">
        <v>4.2568999999999999</v>
      </c>
      <c r="E590" s="6">
        <v>2218</v>
      </c>
      <c r="F590" s="6">
        <v>2728.14</v>
      </c>
      <c r="G590" s="6" t="s">
        <v>903</v>
      </c>
      <c r="H590" s="52" t="s">
        <v>973</v>
      </c>
      <c r="I590" s="48" t="str">
        <f>_xlfn.XLOOKUP(B590,'13.1'!B:B,'13.1'!A:A,0)</f>
        <v>INDIE</v>
      </c>
    </row>
    <row r="591" spans="2:9" x14ac:dyDescent="0.35">
      <c r="B591" s="6" t="s">
        <v>679</v>
      </c>
      <c r="C591" s="52">
        <v>23</v>
      </c>
      <c r="D591" s="6">
        <v>4.2568999999999999</v>
      </c>
      <c r="E591" s="6">
        <v>1760</v>
      </c>
      <c r="F591" s="6">
        <v>2164.8000000000002</v>
      </c>
      <c r="G591" s="6" t="s">
        <v>904</v>
      </c>
      <c r="H591" s="52" t="s">
        <v>971</v>
      </c>
      <c r="I591" s="48" t="str">
        <f>_xlfn.XLOOKUP(B591,'13.1'!B:B,'13.1'!A:A,0)</f>
        <v>INDIE</v>
      </c>
    </row>
    <row r="592" spans="2:9" x14ac:dyDescent="0.35">
      <c r="B592" s="6" t="s">
        <v>679</v>
      </c>
      <c r="C592" s="52">
        <v>23</v>
      </c>
      <c r="D592" s="6">
        <v>4.2568999999999999</v>
      </c>
      <c r="E592" s="6">
        <v>2912</v>
      </c>
      <c r="F592" s="6">
        <v>3581.76</v>
      </c>
      <c r="G592" s="6" t="s">
        <v>905</v>
      </c>
      <c r="H592" s="52">
        <v>90223000</v>
      </c>
      <c r="I592" s="48" t="str">
        <f>_xlfn.XLOOKUP(B592,'13.1'!B:B,'13.1'!A:A,0)</f>
        <v>INDIE</v>
      </c>
    </row>
    <row r="593" spans="2:9" x14ac:dyDescent="0.35">
      <c r="B593" s="6" t="s">
        <v>679</v>
      </c>
      <c r="C593" s="52">
        <v>23</v>
      </c>
      <c r="D593" s="6">
        <v>4.2568999999999999</v>
      </c>
      <c r="E593" s="6">
        <v>3125</v>
      </c>
      <c r="F593" s="6">
        <v>3843.75</v>
      </c>
      <c r="G593" s="6" t="s">
        <v>906</v>
      </c>
      <c r="H593" s="52">
        <v>90223000</v>
      </c>
      <c r="I593" s="48" t="str">
        <f>_xlfn.XLOOKUP(B593,'13.1'!B:B,'13.1'!A:A,0)</f>
        <v>INDIE</v>
      </c>
    </row>
    <row r="594" spans="2:9" x14ac:dyDescent="0.35">
      <c r="B594" s="6" t="s">
        <v>679</v>
      </c>
      <c r="C594" s="52">
        <v>23</v>
      </c>
      <c r="D594" s="6">
        <v>4.2568999999999999</v>
      </c>
      <c r="E594" s="6">
        <v>3125</v>
      </c>
      <c r="F594" s="6">
        <v>3843.75</v>
      </c>
      <c r="G594" s="6" t="s">
        <v>907</v>
      </c>
      <c r="H594" s="52">
        <v>90223000</v>
      </c>
      <c r="I594" s="48" t="str">
        <f>_xlfn.XLOOKUP(B594,'13.1'!B:B,'13.1'!A:A,0)</f>
        <v>INDIE</v>
      </c>
    </row>
    <row r="595" spans="2:9" x14ac:dyDescent="0.35">
      <c r="B595" s="6" t="s">
        <v>679</v>
      </c>
      <c r="C595" s="52">
        <v>23</v>
      </c>
      <c r="D595" s="6">
        <v>4.2568999999999999</v>
      </c>
      <c r="E595" s="6">
        <v>3354</v>
      </c>
      <c r="F595" s="6">
        <v>4125.42</v>
      </c>
      <c r="G595" s="6" t="s">
        <v>908</v>
      </c>
      <c r="H595" s="52">
        <v>90223000</v>
      </c>
      <c r="I595" s="48" t="str">
        <f>_xlfn.XLOOKUP(B595,'13.1'!B:B,'13.1'!A:A,0)</f>
        <v>INDIE</v>
      </c>
    </row>
    <row r="596" spans="2:9" x14ac:dyDescent="0.35">
      <c r="B596" s="6" t="s">
        <v>679</v>
      </c>
      <c r="C596" s="52">
        <v>23</v>
      </c>
      <c r="D596" s="6">
        <v>4.2568999999999999</v>
      </c>
      <c r="E596" s="6">
        <v>6708</v>
      </c>
      <c r="F596" s="6">
        <v>8250.84</v>
      </c>
      <c r="G596" s="6" t="s">
        <v>909</v>
      </c>
      <c r="H596" s="52">
        <v>90223000</v>
      </c>
      <c r="I596" s="48" t="str">
        <f>_xlfn.XLOOKUP(B596,'13.1'!B:B,'13.1'!A:A,0)</f>
        <v>INDIE</v>
      </c>
    </row>
    <row r="597" spans="2:9" x14ac:dyDescent="0.35">
      <c r="B597" s="6" t="s">
        <v>679</v>
      </c>
      <c r="C597" s="52">
        <v>23</v>
      </c>
      <c r="D597" s="6">
        <v>4.2568999999999999</v>
      </c>
      <c r="E597" s="6">
        <v>979.4</v>
      </c>
      <c r="F597" s="6">
        <v>979.4</v>
      </c>
      <c r="G597" s="6" t="s">
        <v>910</v>
      </c>
      <c r="H597" s="52">
        <v>30136006</v>
      </c>
      <c r="I597" s="48" t="str">
        <f>_xlfn.XLOOKUP(B597,'13.1'!B:B,'13.1'!A:A,0)</f>
        <v>INDIE</v>
      </c>
    </row>
    <row r="598" spans="2:9" x14ac:dyDescent="0.35">
      <c r="B598" s="6" t="s">
        <v>679</v>
      </c>
      <c r="C598" s="52">
        <v>23</v>
      </c>
      <c r="D598" s="6">
        <v>4.2568999999999999</v>
      </c>
      <c r="E598" s="6">
        <v>160</v>
      </c>
      <c r="F598" s="6">
        <v>160</v>
      </c>
      <c r="G598" s="6" t="s">
        <v>910</v>
      </c>
      <c r="H598" s="52" t="s">
        <v>999</v>
      </c>
      <c r="I598" s="48" t="str">
        <f>_xlfn.XLOOKUP(B598,'13.1'!B:B,'13.1'!A:A,0)</f>
        <v>INDIE</v>
      </c>
    </row>
    <row r="599" spans="2:9" x14ac:dyDescent="0.35">
      <c r="B599" s="6" t="s">
        <v>679</v>
      </c>
      <c r="C599" s="52">
        <v>23</v>
      </c>
      <c r="D599" s="6">
        <v>4.2568999999999999</v>
      </c>
      <c r="E599" s="6">
        <v>287</v>
      </c>
      <c r="F599" s="6">
        <v>287</v>
      </c>
      <c r="G599" s="6" t="s">
        <v>911</v>
      </c>
      <c r="H599" s="52">
        <v>51101272</v>
      </c>
      <c r="I599" s="48" t="str">
        <f>_xlfn.XLOOKUP(B599,'13.1'!B:B,'13.1'!A:A,0)</f>
        <v>INDIE</v>
      </c>
    </row>
    <row r="600" spans="2:9" x14ac:dyDescent="0.35">
      <c r="B600" s="6" t="s">
        <v>722</v>
      </c>
      <c r="C600" s="52">
        <v>23</v>
      </c>
      <c r="D600" s="6">
        <v>4.2568999999999999</v>
      </c>
      <c r="E600" s="6">
        <v>10</v>
      </c>
      <c r="F600" s="6">
        <v>10</v>
      </c>
      <c r="G600" s="6" t="s">
        <v>911</v>
      </c>
      <c r="H600" s="52">
        <v>9800</v>
      </c>
      <c r="I600" s="48" t="str">
        <f>_xlfn.XLOOKUP(B600,'13.1'!B:B,'13.1'!A:A,0)</f>
        <v>CHINY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1A08-8FC4-4B47-8146-1507D8E35831}">
  <sheetPr>
    <tabColor theme="5"/>
  </sheetPr>
  <dimension ref="B2:J119"/>
  <sheetViews>
    <sheetView showGridLines="0" zoomScale="94" workbookViewId="0">
      <selection activeCell="C11" sqref="C11"/>
    </sheetView>
  </sheetViews>
  <sheetFormatPr defaultColWidth="11.1640625" defaultRowHeight="15.5" outlineLevelCol="1" x14ac:dyDescent="0.35"/>
  <cols>
    <col min="2" max="2" width="16.6640625" customWidth="1"/>
    <col min="3" max="3" width="16.6640625" customWidth="1" outlineLevel="1"/>
    <col min="4" max="4" width="16.6640625" customWidth="1"/>
    <col min="5" max="5" width="15.33203125" bestFit="1" customWidth="1"/>
    <col min="6" max="6" width="15.5" bestFit="1" customWidth="1"/>
    <col min="7" max="7" width="20.6640625" bestFit="1" customWidth="1"/>
    <col min="8" max="8" width="17.33203125" bestFit="1" customWidth="1"/>
    <col min="10" max="10" width="16" bestFit="1" customWidth="1"/>
  </cols>
  <sheetData>
    <row r="2" spans="2:10" x14ac:dyDescent="0.35">
      <c r="B2" s="13" t="s">
        <v>1123</v>
      </c>
      <c r="C2" s="49"/>
      <c r="D2" s="49"/>
      <c r="E2" s="14"/>
      <c r="F2" s="14"/>
      <c r="G2" s="14"/>
      <c r="H2" s="14"/>
      <c r="I2" s="14"/>
      <c r="J2" s="15"/>
    </row>
    <row r="3" spans="2:10" x14ac:dyDescent="0.35">
      <c r="B3" s="16" t="s">
        <v>1124</v>
      </c>
      <c r="J3" s="17"/>
    </row>
    <row r="4" spans="2:10" x14ac:dyDescent="0.35">
      <c r="B4" s="34" t="s">
        <v>1125</v>
      </c>
      <c r="C4" s="50"/>
      <c r="D4" s="50"/>
      <c r="J4" s="17"/>
    </row>
    <row r="5" spans="2:10" x14ac:dyDescent="0.35">
      <c r="B5" s="22"/>
      <c r="C5" s="51"/>
      <c r="D5" s="51"/>
      <c r="J5" s="17"/>
    </row>
    <row r="6" spans="2:10" x14ac:dyDescent="0.35">
      <c r="B6" s="22"/>
      <c r="C6" s="51"/>
      <c r="D6" s="51"/>
      <c r="J6" s="17"/>
    </row>
    <row r="7" spans="2:10" x14ac:dyDescent="0.35">
      <c r="B7" s="18"/>
      <c r="C7" s="19"/>
      <c r="D7" s="19"/>
      <c r="E7" s="19"/>
      <c r="F7" s="19"/>
      <c r="G7" s="19"/>
      <c r="H7" s="19"/>
      <c r="I7" s="19"/>
      <c r="J7" s="20"/>
    </row>
    <row r="11" spans="2:10" ht="27" customHeight="1" x14ac:dyDescent="0.45">
      <c r="B11" s="43" t="s">
        <v>1001</v>
      </c>
      <c r="C11" s="43" t="s">
        <v>64</v>
      </c>
      <c r="D11" s="43" t="s">
        <v>1118</v>
      </c>
      <c r="E11" s="43" t="s">
        <v>1119</v>
      </c>
      <c r="F11" s="43" t="s">
        <v>666</v>
      </c>
      <c r="G11" s="43" t="s">
        <v>1122</v>
      </c>
    </row>
    <row r="12" spans="2:10" x14ac:dyDescent="0.35">
      <c r="B12" s="52" t="s">
        <v>74</v>
      </c>
      <c r="C12" s="52" t="s">
        <v>1002</v>
      </c>
      <c r="D12" s="52" t="s">
        <v>667</v>
      </c>
      <c r="E12" s="52" t="s">
        <v>1120</v>
      </c>
      <c r="F12" s="53">
        <v>5171.6845199381578</v>
      </c>
      <c r="G12" s="48" t="str">
        <f>IF(_xlfn.XLOOKUP(B12&amp;" "&amp;C12,'14.1'!A:A,'14.1'!C:C,"Pracuje")=0,
_xlfn.XLOOKUP(B12&amp;" "&amp;C12,'14.1'!A:A,'14.1'!B:B),
_xlfn.XLOOKUP(B12&amp;" "&amp;C12,'14.1'!A:A,'14.1'!C:C,"Pracuje"))</f>
        <v>Pracuje</v>
      </c>
    </row>
    <row r="13" spans="2:10" x14ac:dyDescent="0.35">
      <c r="B13" s="52" t="s">
        <v>472</v>
      </c>
      <c r="C13" s="52" t="s">
        <v>1003</v>
      </c>
      <c r="D13" s="52" t="s">
        <v>667</v>
      </c>
      <c r="E13" s="52" t="s">
        <v>1120</v>
      </c>
      <c r="F13" s="53">
        <v>166.51331066740772</v>
      </c>
      <c r="G13" s="48" t="str">
        <f>IF(_xlfn.XLOOKUP(B13&amp;" "&amp;C13,'14.1'!A:A,'14.1'!C:C,"Pracuje")=0,
_xlfn.XLOOKUP(B13&amp;" "&amp;C13,'14.1'!A:A,'14.1'!B:B),
_xlfn.XLOOKUP(B13&amp;" "&amp;C13,'14.1'!A:A,'14.1'!C:C,"Pracuje"))</f>
        <v>Pracuje</v>
      </c>
    </row>
    <row r="14" spans="2:10" x14ac:dyDescent="0.35">
      <c r="B14" s="52" t="s">
        <v>470</v>
      </c>
      <c r="C14" s="52" t="s">
        <v>1004</v>
      </c>
      <c r="D14" s="52" t="s">
        <v>667</v>
      </c>
      <c r="E14" s="52" t="s">
        <v>1120</v>
      </c>
      <c r="F14" s="53">
        <v>9549.789135936071</v>
      </c>
      <c r="G14" s="48" t="str">
        <f>IF(_xlfn.XLOOKUP(B14&amp;" "&amp;C14,'14.1'!A:A,'14.1'!C:C,"Pracuje")=0,
_xlfn.XLOOKUP(B14&amp;" "&amp;C14,'14.1'!A:A,'14.1'!B:B),
_xlfn.XLOOKUP(B14&amp;" "&amp;C14,'14.1'!A:A,'14.1'!C:C,"Pracuje"))</f>
        <v>Pracuje</v>
      </c>
    </row>
    <row r="15" spans="2:10" x14ac:dyDescent="0.35">
      <c r="B15" s="52" t="s">
        <v>472</v>
      </c>
      <c r="C15" s="52" t="s">
        <v>1005</v>
      </c>
      <c r="D15" s="52" t="s">
        <v>667</v>
      </c>
      <c r="E15" s="52" t="s">
        <v>1120</v>
      </c>
      <c r="F15" s="53">
        <v>1528.8486690916859</v>
      </c>
      <c r="G15" s="48" t="str">
        <f>IF(_xlfn.XLOOKUP(B15&amp;" "&amp;C15,'14.1'!A:A,'14.1'!C:C,"Pracuje")=0,
_xlfn.XLOOKUP(B15&amp;" "&amp;C15,'14.1'!A:A,'14.1'!B:B),
_xlfn.XLOOKUP(B15&amp;" "&amp;C15,'14.1'!A:A,'14.1'!C:C,"Pracuje"))</f>
        <v>Pracuje</v>
      </c>
    </row>
    <row r="16" spans="2:10" x14ac:dyDescent="0.35">
      <c r="B16" s="52" t="s">
        <v>472</v>
      </c>
      <c r="C16" s="52" t="s">
        <v>1006</v>
      </c>
      <c r="D16" s="52" t="s">
        <v>667</v>
      </c>
      <c r="E16" s="52" t="s">
        <v>1120</v>
      </c>
      <c r="F16" s="53">
        <v>6891.0917094547731</v>
      </c>
      <c r="G16" s="48" t="str">
        <f>IF(_xlfn.XLOOKUP(B16&amp;" "&amp;C16,'14.1'!A:A,'14.1'!C:C,"Pracuje")=0,
_xlfn.XLOOKUP(B16&amp;" "&amp;C16,'14.1'!A:A,'14.1'!B:B),
_xlfn.XLOOKUP(B16&amp;" "&amp;C16,'14.1'!A:A,'14.1'!C:C,"Pracuje"))</f>
        <v>Pracuje</v>
      </c>
    </row>
    <row r="17" spans="2:7" x14ac:dyDescent="0.35">
      <c r="B17" s="52" t="s">
        <v>1007</v>
      </c>
      <c r="C17" s="52" t="s">
        <v>1008</v>
      </c>
      <c r="D17" s="52" t="s">
        <v>667</v>
      </c>
      <c r="E17" s="52" t="s">
        <v>1120</v>
      </c>
      <c r="F17" s="53">
        <v>835.88236439728121</v>
      </c>
      <c r="G17" s="48" t="str">
        <f>IF(_xlfn.XLOOKUP(B17&amp;" "&amp;C17,'14.1'!A:A,'14.1'!C:C,"Pracuje")=0,
_xlfn.XLOOKUP(B17&amp;" "&amp;C17,'14.1'!A:A,'14.1'!B:B),
_xlfn.XLOOKUP(B17&amp;" "&amp;C17,'14.1'!A:A,'14.1'!C:C,"Pracuje"))</f>
        <v>Pracuje</v>
      </c>
    </row>
    <row r="18" spans="2:7" x14ac:dyDescent="0.35">
      <c r="B18" s="52" t="s">
        <v>1009</v>
      </c>
      <c r="C18" s="52" t="s">
        <v>1010</v>
      </c>
      <c r="D18" s="52" t="s">
        <v>667</v>
      </c>
      <c r="E18" s="52" t="s">
        <v>1120</v>
      </c>
      <c r="F18" s="53">
        <v>5892.9799413079609</v>
      </c>
      <c r="G18" s="48" t="str">
        <f>IF(_xlfn.XLOOKUP(B18&amp;" "&amp;C18,'14.1'!A:A,'14.1'!C:C,"Pracuje")=0,
_xlfn.XLOOKUP(B18&amp;" "&amp;C18,'14.1'!A:A,'14.1'!B:B),
_xlfn.XLOOKUP(B18&amp;" "&amp;C18,'14.1'!A:A,'14.1'!C:C,"Pracuje"))</f>
        <v>Pracuje</v>
      </c>
    </row>
    <row r="19" spans="2:7" x14ac:dyDescent="0.35">
      <c r="B19" s="52" t="s">
        <v>74</v>
      </c>
      <c r="C19" s="52" t="s">
        <v>1011</v>
      </c>
      <c r="D19" s="52" t="s">
        <v>668</v>
      </c>
      <c r="E19" s="52" t="s">
        <v>1120</v>
      </c>
      <c r="F19" s="53">
        <v>1870.7878412551138</v>
      </c>
      <c r="G19" s="48" t="str">
        <f>IF(_xlfn.XLOOKUP(B19&amp;" "&amp;C19,'14.1'!A:A,'14.1'!C:C,"Pracuje")=0,
_xlfn.XLOOKUP(B19&amp;" "&amp;C19,'14.1'!A:A,'14.1'!B:B),
_xlfn.XLOOKUP(B19&amp;" "&amp;C19,'14.1'!A:A,'14.1'!C:C,"Pracuje"))</f>
        <v>Pracuje</v>
      </c>
    </row>
    <row r="20" spans="2:7" x14ac:dyDescent="0.35">
      <c r="B20" s="52" t="s">
        <v>1012</v>
      </c>
      <c r="C20" s="52" t="s">
        <v>1013</v>
      </c>
      <c r="D20" s="52" t="s">
        <v>669</v>
      </c>
      <c r="E20" s="52" t="s">
        <v>1121</v>
      </c>
      <c r="F20" s="53">
        <v>2412.873064251191</v>
      </c>
      <c r="G20" s="48" t="str">
        <f>IF(_xlfn.XLOOKUP(B20&amp;" "&amp;C20,'14.1'!A:A,'14.1'!C:C,"Pracuje")=0,
_xlfn.XLOOKUP(B20&amp;" "&amp;C20,'14.1'!A:A,'14.1'!B:B),
_xlfn.XLOOKUP(B20&amp;" "&amp;C20,'14.1'!A:A,'14.1'!C:C,"Pracuje"))</f>
        <v>Pracuje</v>
      </c>
    </row>
    <row r="21" spans="2:7" x14ac:dyDescent="0.35">
      <c r="B21" s="52" t="s">
        <v>109</v>
      </c>
      <c r="C21" s="52" t="s">
        <v>1014</v>
      </c>
      <c r="D21" s="52" t="s">
        <v>669</v>
      </c>
      <c r="E21" s="52" t="s">
        <v>1121</v>
      </c>
      <c r="F21" s="53">
        <v>7427.1791663131289</v>
      </c>
      <c r="G21" s="48" t="str">
        <f>IF(_xlfn.XLOOKUP(B21&amp;" "&amp;C21,'14.1'!A:A,'14.1'!C:C,"Pracuje")=0,
_xlfn.XLOOKUP(B21&amp;" "&amp;C21,'14.1'!A:A,'14.1'!B:B),
_xlfn.XLOOKUP(B21&amp;" "&amp;C21,'14.1'!A:A,'14.1'!C:C,"Pracuje"))</f>
        <v>Pracuje</v>
      </c>
    </row>
    <row r="22" spans="2:7" x14ac:dyDescent="0.35">
      <c r="B22" s="52" t="s">
        <v>74</v>
      </c>
      <c r="C22" s="52" t="s">
        <v>1015</v>
      </c>
      <c r="D22" s="52" t="s">
        <v>669</v>
      </c>
      <c r="E22" s="52" t="s">
        <v>1121</v>
      </c>
      <c r="F22" s="53">
        <v>5953.6829631257906</v>
      </c>
      <c r="G22" s="48" t="str">
        <f>IF(_xlfn.XLOOKUP(B22&amp;" "&amp;C22,'14.1'!A:A,'14.1'!C:C,"Pracuje")=0,
_xlfn.XLOOKUP(B22&amp;" "&amp;C22,'14.1'!A:A,'14.1'!B:B),
_xlfn.XLOOKUP(B22&amp;" "&amp;C22,'14.1'!A:A,'14.1'!C:C,"Pracuje"))</f>
        <v>Pracuje</v>
      </c>
    </row>
    <row r="23" spans="2:7" x14ac:dyDescent="0.35">
      <c r="B23" s="52" t="s">
        <v>168</v>
      </c>
      <c r="C23" s="52" t="s">
        <v>1016</v>
      </c>
      <c r="D23" s="52" t="s">
        <v>669</v>
      </c>
      <c r="E23" s="52" t="s">
        <v>1121</v>
      </c>
      <c r="F23" s="53">
        <v>4258.3800090338245</v>
      </c>
      <c r="G23" s="48" t="str">
        <f>IF(_xlfn.XLOOKUP(B23&amp;" "&amp;C23,'14.1'!A:A,'14.1'!C:C,"Pracuje")=0,
_xlfn.XLOOKUP(B23&amp;" "&amp;C23,'14.1'!A:A,'14.1'!B:B),
_xlfn.XLOOKUP(B23&amp;" "&amp;C23,'14.1'!A:A,'14.1'!C:C,"Pracuje"))</f>
        <v>Pracuje</v>
      </c>
    </row>
    <row r="24" spans="2:7" x14ac:dyDescent="0.35">
      <c r="B24" s="52" t="s">
        <v>470</v>
      </c>
      <c r="C24" s="52" t="s">
        <v>1017</v>
      </c>
      <c r="D24" s="52" t="s">
        <v>669</v>
      </c>
      <c r="E24" s="52" t="s">
        <v>1121</v>
      </c>
      <c r="F24" s="53">
        <v>8093.1591744949337</v>
      </c>
      <c r="G24" s="48" t="str">
        <f>IF(_xlfn.XLOOKUP(B24&amp;" "&amp;C24,'14.1'!A:A,'14.1'!C:C,"Pracuje")=0,
_xlfn.XLOOKUP(B24&amp;" "&amp;C24,'14.1'!A:A,'14.1'!B:B),
_xlfn.XLOOKUP(B24&amp;" "&amp;C24,'14.1'!A:A,'14.1'!C:C,"Pracuje"))</f>
        <v>Pracuje</v>
      </c>
    </row>
    <row r="25" spans="2:7" x14ac:dyDescent="0.35">
      <c r="B25" s="52" t="s">
        <v>168</v>
      </c>
      <c r="C25" s="52" t="s">
        <v>1018</v>
      </c>
      <c r="D25" s="52" t="s">
        <v>670</v>
      </c>
      <c r="E25" s="52" t="s">
        <v>1121</v>
      </c>
      <c r="F25" s="53">
        <v>5636.1280184029529</v>
      </c>
      <c r="G25" s="48" t="str">
        <f>IF(_xlfn.XLOOKUP(B25&amp;" "&amp;C25,'14.1'!A:A,'14.1'!C:C,"Pracuje")=0,
_xlfn.XLOOKUP(B25&amp;" "&amp;C25,'14.1'!A:A,'14.1'!B:B),
_xlfn.XLOOKUP(B25&amp;" "&amp;C25,'14.1'!A:A,'14.1'!C:C,"Pracuje"))</f>
        <v>Pracuje</v>
      </c>
    </row>
    <row r="26" spans="2:7" x14ac:dyDescent="0.35">
      <c r="B26" s="52" t="s">
        <v>472</v>
      </c>
      <c r="C26" s="52" t="s">
        <v>1019</v>
      </c>
      <c r="D26" s="52" t="s">
        <v>667</v>
      </c>
      <c r="E26" s="52" t="s">
        <v>1120</v>
      </c>
      <c r="F26" s="53">
        <v>4080.4750060358142</v>
      </c>
      <c r="G26" s="48" t="str">
        <f>IF(_xlfn.XLOOKUP(B26&amp;" "&amp;C26,'14.1'!A:A,'14.1'!C:C,"Pracuje")=0,
_xlfn.XLOOKUP(B26&amp;" "&amp;C26,'14.1'!A:A,'14.1'!B:B),
_xlfn.XLOOKUP(B26&amp;" "&amp;C26,'14.1'!A:A,'14.1'!C:C,"Pracuje"))</f>
        <v>Pracuje</v>
      </c>
    </row>
    <row r="27" spans="2:7" x14ac:dyDescent="0.35">
      <c r="B27" s="52" t="s">
        <v>117</v>
      </c>
      <c r="C27" s="52" t="s">
        <v>1020</v>
      </c>
      <c r="D27" s="52" t="s">
        <v>667</v>
      </c>
      <c r="E27" s="52" t="s">
        <v>1120</v>
      </c>
      <c r="F27" s="53">
        <v>8591.1921849416431</v>
      </c>
      <c r="G27" s="48" t="str">
        <f>IF(_xlfn.XLOOKUP(B27&amp;" "&amp;C27,'14.1'!A:A,'14.1'!C:C,"Pracuje")=0,
_xlfn.XLOOKUP(B27&amp;" "&amp;C27,'14.1'!A:A,'14.1'!B:B),
_xlfn.XLOOKUP(B27&amp;" "&amp;C27,'14.1'!A:A,'14.1'!C:C,"Pracuje"))</f>
        <v>Pracuje</v>
      </c>
    </row>
    <row r="28" spans="2:7" x14ac:dyDescent="0.35">
      <c r="B28" s="52" t="s">
        <v>1007</v>
      </c>
      <c r="C28" s="52" t="s">
        <v>1021</v>
      </c>
      <c r="D28" s="52" t="s">
        <v>667</v>
      </c>
      <c r="E28" s="52" t="s">
        <v>1120</v>
      </c>
      <c r="F28" s="53">
        <v>146.77366416397609</v>
      </c>
      <c r="G28" s="48" t="str">
        <f>IF(_xlfn.XLOOKUP(B28&amp;" "&amp;C28,'14.1'!A:A,'14.1'!C:C,"Pracuje")=0,
_xlfn.XLOOKUP(B28&amp;" "&amp;C28,'14.1'!A:A,'14.1'!B:B),
_xlfn.XLOOKUP(B28&amp;" "&amp;C28,'14.1'!A:A,'14.1'!C:C,"Pracuje"))</f>
        <v>Pracuje</v>
      </c>
    </row>
    <row r="29" spans="2:7" x14ac:dyDescent="0.35">
      <c r="B29" s="52" t="s">
        <v>470</v>
      </c>
      <c r="C29" s="52" t="s">
        <v>1022</v>
      </c>
      <c r="D29" s="52" t="s">
        <v>667</v>
      </c>
      <c r="E29" s="52" t="s">
        <v>1120</v>
      </c>
      <c r="F29" s="53">
        <v>8652.8821336863712</v>
      </c>
      <c r="G29" s="48" t="str">
        <f>IF(_xlfn.XLOOKUP(B29&amp;" "&amp;C29,'14.1'!A:A,'14.1'!C:C,"Pracuje")=0,
_xlfn.XLOOKUP(B29&amp;" "&amp;C29,'14.1'!A:A,'14.1'!B:B),
_xlfn.XLOOKUP(B29&amp;" "&amp;C29,'14.1'!A:A,'14.1'!C:C,"Pracuje"))</f>
        <v>Pracuje</v>
      </c>
    </row>
    <row r="30" spans="2:7" x14ac:dyDescent="0.35">
      <c r="B30" s="52" t="s">
        <v>168</v>
      </c>
      <c r="C30" s="52" t="s">
        <v>1023</v>
      </c>
      <c r="D30" s="52" t="s">
        <v>667</v>
      </c>
      <c r="E30" s="52" t="s">
        <v>1120</v>
      </c>
      <c r="F30" s="53">
        <v>9800.8330939487569</v>
      </c>
      <c r="G30" s="48" t="str">
        <f>IF(_xlfn.XLOOKUP(B30&amp;" "&amp;C30,'14.1'!A:A,'14.1'!C:C,"Pracuje")=0,
_xlfn.XLOOKUP(B30&amp;" "&amp;C30,'14.1'!A:A,'14.1'!B:B),
_xlfn.XLOOKUP(B30&amp;" "&amp;C30,'14.1'!A:A,'14.1'!C:C,"Pracuje"))</f>
        <v>Pracuje</v>
      </c>
    </row>
    <row r="31" spans="2:7" x14ac:dyDescent="0.35">
      <c r="B31" s="52" t="s">
        <v>91</v>
      </c>
      <c r="C31" s="52" t="s">
        <v>1024</v>
      </c>
      <c r="D31" s="52" t="s">
        <v>667</v>
      </c>
      <c r="E31" s="52" t="s">
        <v>1120</v>
      </c>
      <c r="F31" s="53">
        <v>9092.2148428190249</v>
      </c>
      <c r="G31" s="48" t="str">
        <f>IF(_xlfn.XLOOKUP(B31&amp;" "&amp;C31,'14.1'!A:A,'14.1'!C:C,"Pracuje")=0,
_xlfn.XLOOKUP(B31&amp;" "&amp;C31,'14.1'!A:A,'14.1'!B:B),
_xlfn.XLOOKUP(B31&amp;" "&amp;C31,'14.1'!A:A,'14.1'!C:C,"Pracuje"))</f>
        <v>Pracuje</v>
      </c>
    </row>
    <row r="32" spans="2:7" x14ac:dyDescent="0.35">
      <c r="B32" s="52" t="s">
        <v>74</v>
      </c>
      <c r="C32" s="52" t="s">
        <v>1025</v>
      </c>
      <c r="D32" s="52" t="s">
        <v>667</v>
      </c>
      <c r="E32" s="52" t="s">
        <v>1120</v>
      </c>
      <c r="F32" s="53">
        <v>7851.4207555050561</v>
      </c>
      <c r="G32" s="48" t="str">
        <f>IF(_xlfn.XLOOKUP(B32&amp;" "&amp;C32,'14.1'!A:A,'14.1'!C:C,"Pracuje")=0,
_xlfn.XLOOKUP(B32&amp;" "&amp;C32,'14.1'!A:A,'14.1'!B:B),
_xlfn.XLOOKUP(B32&amp;" "&amp;C32,'14.1'!A:A,'14.1'!C:C,"Pracuje"))</f>
        <v>Wypowiedzenie</v>
      </c>
    </row>
    <row r="33" spans="2:7" x14ac:dyDescent="0.35">
      <c r="B33" s="52" t="s">
        <v>1026</v>
      </c>
      <c r="C33" s="52" t="s">
        <v>1027</v>
      </c>
      <c r="D33" s="52" t="s">
        <v>667</v>
      </c>
      <c r="E33" s="52" t="s">
        <v>1120</v>
      </c>
      <c r="F33" s="53">
        <v>5824.9481939595562</v>
      </c>
      <c r="G33" s="48" t="str">
        <f>IF(_xlfn.XLOOKUP(B33&amp;" "&amp;C33,'14.1'!A:A,'14.1'!C:C,"Pracuje")=0,
_xlfn.XLOOKUP(B33&amp;" "&amp;C33,'14.1'!A:A,'14.1'!B:B),
_xlfn.XLOOKUP(B33&amp;" "&amp;C33,'14.1'!A:A,'14.1'!C:C,"Pracuje"))</f>
        <v>Pracuje</v>
      </c>
    </row>
    <row r="34" spans="2:7" x14ac:dyDescent="0.35">
      <c r="B34" s="52" t="s">
        <v>119</v>
      </c>
      <c r="C34" s="52" t="s">
        <v>1027</v>
      </c>
      <c r="D34" s="52" t="s">
        <v>667</v>
      </c>
      <c r="E34" s="52" t="s">
        <v>1120</v>
      </c>
      <c r="F34" s="53">
        <v>9498.5333582382555</v>
      </c>
      <c r="G34" s="48" t="str">
        <f>IF(_xlfn.XLOOKUP(B34&amp;" "&amp;C34,'14.1'!A:A,'14.1'!C:C,"Pracuje")=0,
_xlfn.XLOOKUP(B34&amp;" "&amp;C34,'14.1'!A:A,'14.1'!B:B),
_xlfn.XLOOKUP(B34&amp;" "&amp;C34,'14.1'!A:A,'14.1'!C:C,"Pracuje"))</f>
        <v>Pracuje</v>
      </c>
    </row>
    <row r="35" spans="2:7" x14ac:dyDescent="0.35">
      <c r="B35" s="52" t="s">
        <v>74</v>
      </c>
      <c r="C35" s="52" t="s">
        <v>1028</v>
      </c>
      <c r="D35" s="52" t="s">
        <v>667</v>
      </c>
      <c r="E35" s="52" t="s">
        <v>1120</v>
      </c>
      <c r="F35" s="53">
        <v>1665.5638832848174</v>
      </c>
      <c r="G35" s="48" t="str">
        <f>IF(_xlfn.XLOOKUP(B35&amp;" "&amp;C35,'14.1'!A:A,'14.1'!C:C,"Pracuje")=0,
_xlfn.XLOOKUP(B35&amp;" "&amp;C35,'14.1'!A:A,'14.1'!B:B),
_xlfn.XLOOKUP(B35&amp;" "&amp;C35,'14.1'!A:A,'14.1'!C:C,"Pracuje"))</f>
        <v>Pracuje</v>
      </c>
    </row>
    <row r="36" spans="2:7" x14ac:dyDescent="0.35">
      <c r="B36" s="52" t="s">
        <v>74</v>
      </c>
      <c r="C36" s="52" t="s">
        <v>1029</v>
      </c>
      <c r="D36" s="52" t="s">
        <v>667</v>
      </c>
      <c r="E36" s="52" t="s">
        <v>1120</v>
      </c>
      <c r="F36" s="53">
        <v>3756.5907420581857</v>
      </c>
      <c r="G36" s="48" t="str">
        <f>IF(_xlfn.XLOOKUP(B36&amp;" "&amp;C36,'14.1'!A:A,'14.1'!C:C,"Pracuje")=0,
_xlfn.XLOOKUP(B36&amp;" "&amp;C36,'14.1'!A:A,'14.1'!B:B),
_xlfn.XLOOKUP(B36&amp;" "&amp;C36,'14.1'!A:A,'14.1'!C:C,"Pracuje"))</f>
        <v>Pracuje</v>
      </c>
    </row>
    <row r="37" spans="2:7" x14ac:dyDescent="0.35">
      <c r="B37" s="52" t="s">
        <v>472</v>
      </c>
      <c r="C37" s="52" t="s">
        <v>1030</v>
      </c>
      <c r="D37" s="52" t="s">
        <v>667</v>
      </c>
      <c r="E37" s="52" t="s">
        <v>1120</v>
      </c>
      <c r="F37" s="53">
        <v>3555.2470458942375</v>
      </c>
      <c r="G37" s="48" t="str">
        <f>IF(_xlfn.XLOOKUP(B37&amp;" "&amp;C37,'14.1'!A:A,'14.1'!C:C,"Pracuje")=0,
_xlfn.XLOOKUP(B37&amp;" "&amp;C37,'14.1'!A:A,'14.1'!B:B),
_xlfn.XLOOKUP(B37&amp;" "&amp;C37,'14.1'!A:A,'14.1'!C:C,"Pracuje"))</f>
        <v>Pracuje</v>
      </c>
    </row>
    <row r="38" spans="2:7" x14ac:dyDescent="0.35">
      <c r="B38" s="52" t="s">
        <v>91</v>
      </c>
      <c r="C38" s="52" t="s">
        <v>1031</v>
      </c>
      <c r="D38" s="52" t="s">
        <v>667</v>
      </c>
      <c r="E38" s="52" t="s">
        <v>1120</v>
      </c>
      <c r="F38" s="53">
        <v>4768.6565591892213</v>
      </c>
      <c r="G38" s="48" t="str">
        <f>IF(_xlfn.XLOOKUP(B38&amp;" "&amp;C38,'14.1'!A:A,'14.1'!C:C,"Pracuje")=0,
_xlfn.XLOOKUP(B38&amp;" "&amp;C38,'14.1'!A:A,'14.1'!B:B),
_xlfn.XLOOKUP(B38&amp;" "&amp;C38,'14.1'!A:A,'14.1'!C:C,"Pracuje"))</f>
        <v>Pracuje</v>
      </c>
    </row>
    <row r="39" spans="2:7" x14ac:dyDescent="0.35">
      <c r="B39" s="52" t="s">
        <v>472</v>
      </c>
      <c r="C39" s="52" t="s">
        <v>1032</v>
      </c>
      <c r="D39" s="52" t="s">
        <v>669</v>
      </c>
      <c r="E39" s="52" t="s">
        <v>1121</v>
      </c>
      <c r="F39" s="53">
        <v>9740.0693635668631</v>
      </c>
      <c r="G39" s="48" t="str">
        <f>IF(_xlfn.XLOOKUP(B39&amp;" "&amp;C39,'14.1'!A:A,'14.1'!C:C,"Pracuje")=0,
_xlfn.XLOOKUP(B39&amp;" "&amp;C39,'14.1'!A:A,'14.1'!B:B),
_xlfn.XLOOKUP(B39&amp;" "&amp;C39,'14.1'!A:A,'14.1'!C:C,"Pracuje"))</f>
        <v>Pracuje</v>
      </c>
    </row>
    <row r="40" spans="2:7" x14ac:dyDescent="0.35">
      <c r="B40" s="52" t="s">
        <v>74</v>
      </c>
      <c r="C40" s="52" t="s">
        <v>1033</v>
      </c>
      <c r="D40" s="52" t="s">
        <v>669</v>
      </c>
      <c r="E40" s="52" t="s">
        <v>1121</v>
      </c>
      <c r="F40" s="53">
        <v>3538.7147355942907</v>
      </c>
      <c r="G40" s="48" t="str">
        <f>IF(_xlfn.XLOOKUP(B40&amp;" "&amp;C40,'14.1'!A:A,'14.1'!C:C,"Pracuje")=0,
_xlfn.XLOOKUP(B40&amp;" "&amp;C40,'14.1'!A:A,'14.1'!B:B),
_xlfn.XLOOKUP(B40&amp;" "&amp;C40,'14.1'!A:A,'14.1'!C:C,"Pracuje"))</f>
        <v>Pracuje</v>
      </c>
    </row>
    <row r="41" spans="2:7" x14ac:dyDescent="0.35">
      <c r="B41" s="52" t="s">
        <v>74</v>
      </c>
      <c r="C41" s="52" t="s">
        <v>1034</v>
      </c>
      <c r="D41" s="52" t="s">
        <v>669</v>
      </c>
      <c r="E41" s="52" t="s">
        <v>1121</v>
      </c>
      <c r="F41" s="53">
        <v>4601.3239914329815</v>
      </c>
      <c r="G41" s="48" t="str">
        <f>IF(_xlfn.XLOOKUP(B41&amp;" "&amp;C41,'14.1'!A:A,'14.1'!C:C,"Pracuje")=0,
_xlfn.XLOOKUP(B41&amp;" "&amp;C41,'14.1'!A:A,'14.1'!B:B),
_xlfn.XLOOKUP(B41&amp;" "&amp;C41,'14.1'!A:A,'14.1'!C:C,"Pracuje"))</f>
        <v>Pracuje</v>
      </c>
    </row>
    <row r="42" spans="2:7" x14ac:dyDescent="0.35">
      <c r="B42" s="52" t="s">
        <v>472</v>
      </c>
      <c r="C42" s="52" t="s">
        <v>1035</v>
      </c>
      <c r="D42" s="52" t="s">
        <v>667</v>
      </c>
      <c r="E42" s="52" t="s">
        <v>1120</v>
      </c>
      <c r="F42" s="53">
        <v>2103.4780473941782</v>
      </c>
      <c r="G42" s="48" t="str">
        <f>IF(_xlfn.XLOOKUP(B42&amp;" "&amp;C42,'14.1'!A:A,'14.1'!C:C,"Pracuje")=0,
_xlfn.XLOOKUP(B42&amp;" "&amp;C42,'14.1'!A:A,'14.1'!B:B),
_xlfn.XLOOKUP(B42&amp;" "&amp;C42,'14.1'!A:A,'14.1'!C:C,"Pracuje"))</f>
        <v>Pracuje</v>
      </c>
    </row>
    <row r="43" spans="2:7" x14ac:dyDescent="0.35">
      <c r="B43" s="52" t="s">
        <v>150</v>
      </c>
      <c r="C43" s="52" t="s">
        <v>1036</v>
      </c>
      <c r="D43" s="52" t="s">
        <v>667</v>
      </c>
      <c r="E43" s="52" t="s">
        <v>1120</v>
      </c>
      <c r="F43" s="53">
        <v>9222.0561131725481</v>
      </c>
      <c r="G43" s="48" t="str">
        <f>IF(_xlfn.XLOOKUP(B43&amp;" "&amp;C43,'14.1'!A:A,'14.1'!C:C,"Pracuje")=0,
_xlfn.XLOOKUP(B43&amp;" "&amp;C43,'14.1'!A:A,'14.1'!B:B),
_xlfn.XLOOKUP(B43&amp;" "&amp;C43,'14.1'!A:A,'14.1'!C:C,"Pracuje"))</f>
        <v>Pracuje</v>
      </c>
    </row>
    <row r="44" spans="2:7" x14ac:dyDescent="0.35">
      <c r="B44" s="52" t="s">
        <v>1037</v>
      </c>
      <c r="C44" s="52" t="s">
        <v>1038</v>
      </c>
      <c r="D44" s="52" t="s">
        <v>667</v>
      </c>
      <c r="E44" s="52" t="s">
        <v>1120</v>
      </c>
      <c r="F44" s="53">
        <v>140.41424311981189</v>
      </c>
      <c r="G44" s="48" t="str">
        <f>IF(_xlfn.XLOOKUP(B44&amp;" "&amp;C44,'14.1'!A:A,'14.1'!C:C,"Pracuje")=0,
_xlfn.XLOOKUP(B44&amp;" "&amp;C44,'14.1'!A:A,'14.1'!B:B),
_xlfn.XLOOKUP(B44&amp;" "&amp;C44,'14.1'!A:A,'14.1'!C:C,"Pracuje"))</f>
        <v>Pracuje</v>
      </c>
    </row>
    <row r="45" spans="2:7" x14ac:dyDescent="0.35">
      <c r="B45" s="52" t="s">
        <v>91</v>
      </c>
      <c r="C45" s="52" t="s">
        <v>1039</v>
      </c>
      <c r="D45" s="52" t="s">
        <v>667</v>
      </c>
      <c r="E45" s="52" t="s">
        <v>1120</v>
      </c>
      <c r="F45" s="53">
        <v>87.010143372857613</v>
      </c>
      <c r="G45" s="48" t="str">
        <f>IF(_xlfn.XLOOKUP(B45&amp;" "&amp;C45,'14.1'!A:A,'14.1'!C:C,"Pracuje")=0,
_xlfn.XLOOKUP(B45&amp;" "&amp;C45,'14.1'!A:A,'14.1'!B:B),
_xlfn.XLOOKUP(B45&amp;" "&amp;C45,'14.1'!A:A,'14.1'!C:C,"Pracuje"))</f>
        <v>Pracuje</v>
      </c>
    </row>
    <row r="46" spans="2:7" x14ac:dyDescent="0.35">
      <c r="B46" s="52" t="s">
        <v>91</v>
      </c>
      <c r="C46" s="52" t="s">
        <v>1040</v>
      </c>
      <c r="D46" s="52" t="s">
        <v>667</v>
      </c>
      <c r="E46" s="52" t="s">
        <v>1120</v>
      </c>
      <c r="F46" s="53">
        <v>3860.4229062859031</v>
      </c>
      <c r="G46" s="48" t="str">
        <f>IF(_xlfn.XLOOKUP(B46&amp;" "&amp;C46,'14.1'!A:A,'14.1'!C:C,"Pracuje")=0,
_xlfn.XLOOKUP(B46&amp;" "&amp;C46,'14.1'!A:A,'14.1'!B:B),
_xlfn.XLOOKUP(B46&amp;" "&amp;C46,'14.1'!A:A,'14.1'!C:C,"Pracuje"))</f>
        <v>Pracuje</v>
      </c>
    </row>
    <row r="47" spans="2:7" x14ac:dyDescent="0.35">
      <c r="B47" s="52" t="s">
        <v>150</v>
      </c>
      <c r="C47" s="52" t="s">
        <v>1041</v>
      </c>
      <c r="D47" s="52" t="s">
        <v>669</v>
      </c>
      <c r="E47" s="52" t="s">
        <v>1121</v>
      </c>
      <c r="F47" s="53">
        <v>3203.2567495110311</v>
      </c>
      <c r="G47" s="48" t="str">
        <f>IF(_xlfn.XLOOKUP(B47&amp;" "&amp;C47,'14.1'!A:A,'14.1'!C:C,"Pracuje")=0,
_xlfn.XLOOKUP(B47&amp;" "&amp;C47,'14.1'!A:A,'14.1'!B:B),
_xlfn.XLOOKUP(B47&amp;" "&amp;C47,'14.1'!A:A,'14.1'!C:C,"Pracuje"))</f>
        <v>Pracuje</v>
      </c>
    </row>
    <row r="48" spans="2:7" x14ac:dyDescent="0.35">
      <c r="B48" s="52" t="s">
        <v>1007</v>
      </c>
      <c r="C48" s="52" t="s">
        <v>1042</v>
      </c>
      <c r="D48" s="52" t="s">
        <v>669</v>
      </c>
      <c r="E48" s="52" t="s">
        <v>1121</v>
      </c>
      <c r="F48" s="53">
        <v>2763.2629698048327</v>
      </c>
      <c r="G48" s="48" t="str">
        <f>IF(_xlfn.XLOOKUP(B48&amp;" "&amp;C48,'14.1'!A:A,'14.1'!C:C,"Pracuje")=0,
_xlfn.XLOOKUP(B48&amp;" "&amp;C48,'14.1'!A:A,'14.1'!B:B),
_xlfn.XLOOKUP(B48&amp;" "&amp;C48,'14.1'!A:A,'14.1'!C:C,"Pracuje"))</f>
        <v>Pracuje</v>
      </c>
    </row>
    <row r="49" spans="2:7" x14ac:dyDescent="0.35">
      <c r="B49" s="52" t="s">
        <v>117</v>
      </c>
      <c r="C49" s="52" t="s">
        <v>1043</v>
      </c>
      <c r="D49" s="52" t="s">
        <v>669</v>
      </c>
      <c r="E49" s="52" t="s">
        <v>1121</v>
      </c>
      <c r="F49" s="53">
        <v>8549.2239917217266</v>
      </c>
      <c r="G49" s="48" t="str">
        <f>IF(_xlfn.XLOOKUP(B49&amp;" "&amp;C49,'14.1'!A:A,'14.1'!C:C,"Pracuje")=0,
_xlfn.XLOOKUP(B49&amp;" "&amp;C49,'14.1'!A:A,'14.1'!B:B),
_xlfn.XLOOKUP(B49&amp;" "&amp;C49,'14.1'!A:A,'14.1'!C:C,"Pracuje"))</f>
        <v>Pracuje</v>
      </c>
    </row>
    <row r="50" spans="2:7" x14ac:dyDescent="0.35">
      <c r="B50" s="52" t="s">
        <v>91</v>
      </c>
      <c r="C50" s="52" t="s">
        <v>1044</v>
      </c>
      <c r="D50" s="52" t="s">
        <v>669</v>
      </c>
      <c r="E50" s="52" t="s">
        <v>1121</v>
      </c>
      <c r="F50" s="53">
        <v>6846.7781728445489</v>
      </c>
      <c r="G50" s="48" t="str">
        <f>IF(_xlfn.XLOOKUP(B50&amp;" "&amp;C50,'14.1'!A:A,'14.1'!C:C,"Pracuje")=0,
_xlfn.XLOOKUP(B50&amp;" "&amp;C50,'14.1'!A:A,'14.1'!B:B),
_xlfn.XLOOKUP(B50&amp;" "&amp;C50,'14.1'!A:A,'14.1'!C:C,"Pracuje"))</f>
        <v>Wypowiedzenie</v>
      </c>
    </row>
    <row r="51" spans="2:7" x14ac:dyDescent="0.35">
      <c r="B51" s="52" t="s">
        <v>1045</v>
      </c>
      <c r="C51" s="52" t="s">
        <v>1046</v>
      </c>
      <c r="D51" s="52" t="s">
        <v>669</v>
      </c>
      <c r="E51" s="52" t="s">
        <v>1121</v>
      </c>
      <c r="F51" s="53">
        <v>3891.9655653614259</v>
      </c>
      <c r="G51" s="48" t="str">
        <f>IF(_xlfn.XLOOKUP(B51&amp;" "&amp;C51,'14.1'!A:A,'14.1'!C:C,"Pracuje")=0,
_xlfn.XLOOKUP(B51&amp;" "&amp;C51,'14.1'!A:A,'14.1'!B:B),
_xlfn.XLOOKUP(B51&amp;" "&amp;C51,'14.1'!A:A,'14.1'!C:C,"Pracuje"))</f>
        <v>Pracuje</v>
      </c>
    </row>
    <row r="52" spans="2:7" x14ac:dyDescent="0.35">
      <c r="B52" s="52" t="s">
        <v>470</v>
      </c>
      <c r="C52" s="52" t="s">
        <v>1047</v>
      </c>
      <c r="D52" s="52" t="s">
        <v>669</v>
      </c>
      <c r="E52" s="52" t="s">
        <v>1121</v>
      </c>
      <c r="F52" s="53">
        <v>1168.5258504578921</v>
      </c>
      <c r="G52" s="48" t="str">
        <f>IF(_xlfn.XLOOKUP(B52&amp;" "&amp;C52,'14.1'!A:A,'14.1'!C:C,"Pracuje")=0,
_xlfn.XLOOKUP(B52&amp;" "&amp;C52,'14.1'!A:A,'14.1'!B:B),
_xlfn.XLOOKUP(B52&amp;" "&amp;C52,'14.1'!A:A,'14.1'!C:C,"Pracuje"))</f>
        <v>Wypowiedzenie</v>
      </c>
    </row>
    <row r="53" spans="2:7" x14ac:dyDescent="0.35">
      <c r="B53" s="52" t="s">
        <v>91</v>
      </c>
      <c r="C53" s="52" t="s">
        <v>1048</v>
      </c>
      <c r="D53" s="52" t="s">
        <v>669</v>
      </c>
      <c r="E53" s="52" t="s">
        <v>1121</v>
      </c>
      <c r="F53" s="53">
        <v>3848.5743258175644</v>
      </c>
      <c r="G53" s="48" t="str">
        <f>IF(_xlfn.XLOOKUP(B53&amp;" "&amp;C53,'14.1'!A:A,'14.1'!C:C,"Pracuje")=0,
_xlfn.XLOOKUP(B53&amp;" "&amp;C53,'14.1'!A:A,'14.1'!B:B),
_xlfn.XLOOKUP(B53&amp;" "&amp;C53,'14.1'!A:A,'14.1'!C:C,"Pracuje"))</f>
        <v>Pracuje</v>
      </c>
    </row>
    <row r="54" spans="2:7" x14ac:dyDescent="0.35">
      <c r="B54" s="52" t="s">
        <v>1007</v>
      </c>
      <c r="C54" s="52" t="s">
        <v>1049</v>
      </c>
      <c r="D54" s="52" t="s">
        <v>669</v>
      </c>
      <c r="E54" s="52" t="s">
        <v>1121</v>
      </c>
      <c r="F54" s="53">
        <v>3782.042594583671</v>
      </c>
      <c r="G54" s="48" t="str">
        <f>IF(_xlfn.XLOOKUP(B54&amp;" "&amp;C54,'14.1'!A:A,'14.1'!C:C,"Pracuje")=0,
_xlfn.XLOOKUP(B54&amp;" "&amp;C54,'14.1'!A:A,'14.1'!B:B),
_xlfn.XLOOKUP(B54&amp;" "&amp;C54,'14.1'!A:A,'14.1'!C:C,"Pracuje"))</f>
        <v>Pracuje</v>
      </c>
    </row>
    <row r="55" spans="2:7" x14ac:dyDescent="0.35">
      <c r="B55" s="52" t="s">
        <v>74</v>
      </c>
      <c r="C55" s="52" t="s">
        <v>1050</v>
      </c>
      <c r="D55" s="52" t="s">
        <v>669</v>
      </c>
      <c r="E55" s="52" t="s">
        <v>1121</v>
      </c>
      <c r="F55" s="53">
        <v>6410.4102530011605</v>
      </c>
      <c r="G55" s="48" t="str">
        <f>IF(_xlfn.XLOOKUP(B55&amp;" "&amp;C55,'14.1'!A:A,'14.1'!C:C,"Pracuje")=0,
_xlfn.XLOOKUP(B55&amp;" "&amp;C55,'14.1'!A:A,'14.1'!B:B),
_xlfn.XLOOKUP(B55&amp;" "&amp;C55,'14.1'!A:A,'14.1'!C:C,"Pracuje"))</f>
        <v>Pracuje</v>
      </c>
    </row>
    <row r="56" spans="2:7" x14ac:dyDescent="0.35">
      <c r="B56" s="52" t="s">
        <v>1007</v>
      </c>
      <c r="C56" s="52" t="s">
        <v>1051</v>
      </c>
      <c r="D56" s="52" t="s">
        <v>669</v>
      </c>
      <c r="E56" s="52" t="s">
        <v>1121</v>
      </c>
      <c r="F56" s="53">
        <v>4578.4410265889028</v>
      </c>
      <c r="G56" s="48" t="str">
        <f>IF(_xlfn.XLOOKUP(B56&amp;" "&amp;C56,'14.1'!A:A,'14.1'!C:C,"Pracuje")=0,
_xlfn.XLOOKUP(B56&amp;" "&amp;C56,'14.1'!A:A,'14.1'!B:B),
_xlfn.XLOOKUP(B56&amp;" "&amp;C56,'14.1'!A:A,'14.1'!C:C,"Pracuje"))</f>
        <v>Pracuje</v>
      </c>
    </row>
    <row r="57" spans="2:7" x14ac:dyDescent="0.35">
      <c r="B57" s="52" t="s">
        <v>150</v>
      </c>
      <c r="C57" s="52" t="s">
        <v>1052</v>
      </c>
      <c r="D57" s="52" t="s">
        <v>669</v>
      </c>
      <c r="E57" s="52" t="s">
        <v>1121</v>
      </c>
      <c r="F57" s="53">
        <v>7325.2365551596467</v>
      </c>
      <c r="G57" s="48" t="str">
        <f>IF(_xlfn.XLOOKUP(B57&amp;" "&amp;C57,'14.1'!A:A,'14.1'!C:C,"Pracuje")=0,
_xlfn.XLOOKUP(B57&amp;" "&amp;C57,'14.1'!A:A,'14.1'!B:B),
_xlfn.XLOOKUP(B57&amp;" "&amp;C57,'14.1'!A:A,'14.1'!C:C,"Pracuje"))</f>
        <v>Pracuje</v>
      </c>
    </row>
    <row r="58" spans="2:7" x14ac:dyDescent="0.35">
      <c r="B58" s="52" t="s">
        <v>91</v>
      </c>
      <c r="C58" s="52" t="s">
        <v>1053</v>
      </c>
      <c r="D58" s="52" t="s">
        <v>668</v>
      </c>
      <c r="E58" s="52" t="s">
        <v>1120</v>
      </c>
      <c r="F58" s="53">
        <v>9758.8252783969765</v>
      </c>
      <c r="G58" s="48" t="str">
        <f>IF(_xlfn.XLOOKUP(B58&amp;" "&amp;C58,'14.1'!A:A,'14.1'!C:C,"Pracuje")=0,
_xlfn.XLOOKUP(B58&amp;" "&amp;C58,'14.1'!A:A,'14.1'!B:B),
_xlfn.XLOOKUP(B58&amp;" "&amp;C58,'14.1'!A:A,'14.1'!C:C,"Pracuje"))</f>
        <v>Pracuje</v>
      </c>
    </row>
    <row r="59" spans="2:7" x14ac:dyDescent="0.35">
      <c r="B59" s="52" t="s">
        <v>472</v>
      </c>
      <c r="C59" s="52" t="s">
        <v>1054</v>
      </c>
      <c r="D59" s="52" t="s">
        <v>668</v>
      </c>
      <c r="E59" s="52" t="s">
        <v>1120</v>
      </c>
      <c r="F59" s="53">
        <v>5938.8459000146941</v>
      </c>
      <c r="G59" s="48" t="str">
        <f>IF(_xlfn.XLOOKUP(B59&amp;" "&amp;C59,'14.1'!A:A,'14.1'!C:C,"Pracuje")=0,
_xlfn.XLOOKUP(B59&amp;" "&amp;C59,'14.1'!A:A,'14.1'!B:B),
_xlfn.XLOOKUP(B59&amp;" "&amp;C59,'14.1'!A:A,'14.1'!C:C,"Pracuje"))</f>
        <v>Wypowiedzenie</v>
      </c>
    </row>
    <row r="60" spans="2:7" x14ac:dyDescent="0.35">
      <c r="B60" s="52" t="s">
        <v>1055</v>
      </c>
      <c r="C60" s="52" t="s">
        <v>1056</v>
      </c>
      <c r="D60" s="52" t="s">
        <v>667</v>
      </c>
      <c r="E60" s="52" t="s">
        <v>1120</v>
      </c>
      <c r="F60" s="53">
        <v>3701.7371762691932</v>
      </c>
      <c r="G60" s="48" t="str">
        <f>IF(_xlfn.XLOOKUP(B60&amp;" "&amp;C60,'14.1'!A:A,'14.1'!C:C,"Pracuje")=0,
_xlfn.XLOOKUP(B60&amp;" "&amp;C60,'14.1'!A:A,'14.1'!B:B),
_xlfn.XLOOKUP(B60&amp;" "&amp;C60,'14.1'!A:A,'14.1'!C:C,"Pracuje"))</f>
        <v>Pracuje</v>
      </c>
    </row>
    <row r="61" spans="2:7" x14ac:dyDescent="0.35">
      <c r="B61" s="52" t="s">
        <v>168</v>
      </c>
      <c r="C61" s="52" t="s">
        <v>1057</v>
      </c>
      <c r="D61" s="52" t="s">
        <v>667</v>
      </c>
      <c r="E61" s="52" t="s">
        <v>1120</v>
      </c>
      <c r="F61" s="53">
        <v>8353.5216537979231</v>
      </c>
      <c r="G61" s="48" t="str">
        <f>IF(_xlfn.XLOOKUP(B61&amp;" "&amp;C61,'14.1'!A:A,'14.1'!C:C,"Pracuje")=0,
_xlfn.XLOOKUP(B61&amp;" "&amp;C61,'14.1'!A:A,'14.1'!B:B),
_xlfn.XLOOKUP(B61&amp;" "&amp;C61,'14.1'!A:A,'14.1'!C:C,"Pracuje"))</f>
        <v>Pracuje</v>
      </c>
    </row>
    <row r="62" spans="2:7" x14ac:dyDescent="0.35">
      <c r="B62" s="52" t="s">
        <v>1055</v>
      </c>
      <c r="C62" s="52" t="s">
        <v>1058</v>
      </c>
      <c r="D62" s="52" t="s">
        <v>667</v>
      </c>
      <c r="E62" s="52" t="s">
        <v>1120</v>
      </c>
      <c r="F62" s="53">
        <v>2467.0687729009323</v>
      </c>
      <c r="G62" s="48" t="str">
        <f>IF(_xlfn.XLOOKUP(B62&amp;" "&amp;C62,'14.1'!A:A,'14.1'!C:C,"Pracuje")=0,
_xlfn.XLOOKUP(B62&amp;" "&amp;C62,'14.1'!A:A,'14.1'!B:B),
_xlfn.XLOOKUP(B62&amp;" "&amp;C62,'14.1'!A:A,'14.1'!C:C,"Pracuje"))</f>
        <v>Wypowiedzenie</v>
      </c>
    </row>
    <row r="63" spans="2:7" x14ac:dyDescent="0.35">
      <c r="B63" s="52" t="s">
        <v>1055</v>
      </c>
      <c r="C63" s="52" t="s">
        <v>1059</v>
      </c>
      <c r="D63" s="52" t="s">
        <v>667</v>
      </c>
      <c r="E63" s="52" t="s">
        <v>1120</v>
      </c>
      <c r="F63" s="53">
        <v>7946.2170194689334</v>
      </c>
      <c r="G63" s="48" t="str">
        <f>IF(_xlfn.XLOOKUP(B63&amp;" "&amp;C63,'14.1'!A:A,'14.1'!C:C,"Pracuje")=0,
_xlfn.XLOOKUP(B63&amp;" "&amp;C63,'14.1'!A:A,'14.1'!B:B),
_xlfn.XLOOKUP(B63&amp;" "&amp;C63,'14.1'!A:A,'14.1'!C:C,"Pracuje"))</f>
        <v>Pracuje</v>
      </c>
    </row>
    <row r="64" spans="2:7" x14ac:dyDescent="0.35">
      <c r="B64" s="52" t="s">
        <v>168</v>
      </c>
      <c r="C64" s="52" t="s">
        <v>1060</v>
      </c>
      <c r="D64" s="52" t="s">
        <v>667</v>
      </c>
      <c r="E64" s="52" t="s">
        <v>1120</v>
      </c>
      <c r="F64" s="53">
        <v>9844.7299044868014</v>
      </c>
      <c r="G64" s="48" t="str">
        <f>IF(_xlfn.XLOOKUP(B64&amp;" "&amp;C64,'14.1'!A:A,'14.1'!C:C,"Pracuje")=0,
_xlfn.XLOOKUP(B64&amp;" "&amp;C64,'14.1'!A:A,'14.1'!B:B),
_xlfn.XLOOKUP(B64&amp;" "&amp;C64,'14.1'!A:A,'14.1'!C:C,"Pracuje"))</f>
        <v>Pracuje</v>
      </c>
    </row>
    <row r="65" spans="2:7" x14ac:dyDescent="0.35">
      <c r="B65" s="52" t="s">
        <v>1055</v>
      </c>
      <c r="C65" s="52" t="s">
        <v>1061</v>
      </c>
      <c r="D65" s="52" t="s">
        <v>667</v>
      </c>
      <c r="E65" s="52" t="s">
        <v>1120</v>
      </c>
      <c r="F65" s="53">
        <v>7501.0308140505613</v>
      </c>
      <c r="G65" s="48" t="str">
        <f>IF(_xlfn.XLOOKUP(B65&amp;" "&amp;C65,'14.1'!A:A,'14.1'!C:C,"Pracuje")=0,
_xlfn.XLOOKUP(B65&amp;" "&amp;C65,'14.1'!A:A,'14.1'!B:B),
_xlfn.XLOOKUP(B65&amp;" "&amp;C65,'14.1'!A:A,'14.1'!C:C,"Pracuje"))</f>
        <v>Pracuje</v>
      </c>
    </row>
    <row r="66" spans="2:7" x14ac:dyDescent="0.35">
      <c r="B66" s="52" t="s">
        <v>168</v>
      </c>
      <c r="C66" s="52" t="s">
        <v>1062</v>
      </c>
      <c r="D66" s="52" t="s">
        <v>667</v>
      </c>
      <c r="E66" s="52" t="s">
        <v>1120</v>
      </c>
      <c r="F66" s="53">
        <v>6408.3942147864782</v>
      </c>
      <c r="G66" s="48" t="str">
        <f>IF(_xlfn.XLOOKUP(B66&amp;" "&amp;C66,'14.1'!A:A,'14.1'!C:C,"Pracuje")=0,
_xlfn.XLOOKUP(B66&amp;" "&amp;C66,'14.1'!A:A,'14.1'!B:B),
_xlfn.XLOOKUP(B66&amp;" "&amp;C66,'14.1'!A:A,'14.1'!C:C,"Pracuje"))</f>
        <v>Pracuje</v>
      </c>
    </row>
    <row r="67" spans="2:7" x14ac:dyDescent="0.35">
      <c r="B67" s="52" t="s">
        <v>1055</v>
      </c>
      <c r="C67" s="52" t="s">
        <v>201</v>
      </c>
      <c r="D67" s="52" t="s">
        <v>667</v>
      </c>
      <c r="E67" s="52" t="s">
        <v>1120</v>
      </c>
      <c r="F67" s="53">
        <v>3670.1036365887776</v>
      </c>
      <c r="G67" s="48" t="str">
        <f>IF(_xlfn.XLOOKUP(B67&amp;" "&amp;C67,'14.1'!A:A,'14.1'!C:C,"Pracuje")=0,
_xlfn.XLOOKUP(B67&amp;" "&amp;C67,'14.1'!A:A,'14.1'!B:B),
_xlfn.XLOOKUP(B67&amp;" "&amp;C67,'14.1'!A:A,'14.1'!C:C,"Pracuje"))</f>
        <v>Pracuje</v>
      </c>
    </row>
    <row r="68" spans="2:7" x14ac:dyDescent="0.35">
      <c r="B68" s="52" t="s">
        <v>1007</v>
      </c>
      <c r="C68" s="52" t="s">
        <v>1063</v>
      </c>
      <c r="D68" s="52" t="s">
        <v>667</v>
      </c>
      <c r="E68" s="52" t="s">
        <v>1120</v>
      </c>
      <c r="F68" s="53">
        <v>1016.935532503338</v>
      </c>
      <c r="G68" s="48" t="str">
        <f>IF(_xlfn.XLOOKUP(B68&amp;" "&amp;C68,'14.1'!A:A,'14.1'!C:C,"Pracuje")=0,
_xlfn.XLOOKUP(B68&amp;" "&amp;C68,'14.1'!A:A,'14.1'!B:B),
_xlfn.XLOOKUP(B68&amp;" "&amp;C68,'14.1'!A:A,'14.1'!C:C,"Pracuje"))</f>
        <v>Pracuje</v>
      </c>
    </row>
    <row r="69" spans="2:7" x14ac:dyDescent="0.35">
      <c r="B69" s="52" t="s">
        <v>1064</v>
      </c>
      <c r="C69" s="52" t="s">
        <v>1065</v>
      </c>
      <c r="D69" s="52" t="s">
        <v>667</v>
      </c>
      <c r="E69" s="52" t="s">
        <v>1120</v>
      </c>
      <c r="F69" s="53">
        <v>1148.5663538750734</v>
      </c>
      <c r="G69" s="48" t="str">
        <f>IF(_xlfn.XLOOKUP(B69&amp;" "&amp;C69,'14.1'!A:A,'14.1'!C:C,"Pracuje")=0,
_xlfn.XLOOKUP(B69&amp;" "&amp;C69,'14.1'!A:A,'14.1'!B:B),
_xlfn.XLOOKUP(B69&amp;" "&amp;C69,'14.1'!A:A,'14.1'!C:C,"Pracuje"))</f>
        <v>Pracuje</v>
      </c>
    </row>
    <row r="70" spans="2:7" x14ac:dyDescent="0.35">
      <c r="B70" s="52" t="s">
        <v>168</v>
      </c>
      <c r="C70" s="52" t="s">
        <v>1066</v>
      </c>
      <c r="D70" s="52" t="s">
        <v>667</v>
      </c>
      <c r="E70" s="52" t="s">
        <v>1120</v>
      </c>
      <c r="F70" s="53">
        <v>7561.454608516482</v>
      </c>
      <c r="G70" s="48" t="str">
        <f>IF(_xlfn.XLOOKUP(B70&amp;" "&amp;C70,'14.1'!A:A,'14.1'!C:C,"Pracuje")=0,
_xlfn.XLOOKUP(B70&amp;" "&amp;C70,'14.1'!A:A,'14.1'!B:B),
_xlfn.XLOOKUP(B70&amp;" "&amp;C70,'14.1'!A:A,'14.1'!C:C,"Pracuje"))</f>
        <v>Pracuje</v>
      </c>
    </row>
    <row r="71" spans="2:7" x14ac:dyDescent="0.35">
      <c r="B71" s="52" t="s">
        <v>1007</v>
      </c>
      <c r="C71" s="52" t="s">
        <v>1067</v>
      </c>
      <c r="D71" s="52" t="s">
        <v>667</v>
      </c>
      <c r="E71" s="52" t="s">
        <v>1120</v>
      </c>
      <c r="F71" s="53">
        <v>2935.623083123894</v>
      </c>
      <c r="G71" s="48" t="str">
        <f>IF(_xlfn.XLOOKUP(B71&amp;" "&amp;C71,'14.1'!A:A,'14.1'!C:C,"Pracuje")=0,
_xlfn.XLOOKUP(B71&amp;" "&amp;C71,'14.1'!A:A,'14.1'!B:B),
_xlfn.XLOOKUP(B71&amp;" "&amp;C71,'14.1'!A:A,'14.1'!C:C,"Pracuje"))</f>
        <v>Pracuje</v>
      </c>
    </row>
    <row r="72" spans="2:7" x14ac:dyDescent="0.35">
      <c r="B72" s="52" t="s">
        <v>150</v>
      </c>
      <c r="C72" s="52" t="s">
        <v>1068</v>
      </c>
      <c r="D72" s="52" t="s">
        <v>669</v>
      </c>
      <c r="E72" s="52" t="s">
        <v>1121</v>
      </c>
      <c r="F72" s="53">
        <v>4869.5257169425659</v>
      </c>
      <c r="G72" s="48" t="str">
        <f>IF(_xlfn.XLOOKUP(B72&amp;" "&amp;C72,'14.1'!A:A,'14.1'!C:C,"Pracuje")=0,
_xlfn.XLOOKUP(B72&amp;" "&amp;C72,'14.1'!A:A,'14.1'!B:B),
_xlfn.XLOOKUP(B72&amp;" "&amp;C72,'14.1'!A:A,'14.1'!C:C,"Pracuje"))</f>
        <v>Pracuje</v>
      </c>
    </row>
    <row r="73" spans="2:7" x14ac:dyDescent="0.35">
      <c r="B73" s="52" t="s">
        <v>470</v>
      </c>
      <c r="C73" s="52" t="s">
        <v>1069</v>
      </c>
      <c r="D73" s="52" t="s">
        <v>669</v>
      </c>
      <c r="E73" s="52" t="s">
        <v>1121</v>
      </c>
      <c r="F73" s="53">
        <v>8375.4604815606817</v>
      </c>
      <c r="G73" s="48" t="str">
        <f>IF(_xlfn.XLOOKUP(B73&amp;" "&amp;C73,'14.1'!A:A,'14.1'!C:C,"Pracuje")=0,
_xlfn.XLOOKUP(B73&amp;" "&amp;C73,'14.1'!A:A,'14.1'!B:B),
_xlfn.XLOOKUP(B73&amp;" "&amp;C73,'14.1'!A:A,'14.1'!C:C,"Pracuje"))</f>
        <v>Wypowiedzenie</v>
      </c>
    </row>
    <row r="74" spans="2:7" x14ac:dyDescent="0.35">
      <c r="B74" s="52" t="s">
        <v>168</v>
      </c>
      <c r="C74" s="52" t="s">
        <v>1070</v>
      </c>
      <c r="D74" s="52" t="s">
        <v>669</v>
      </c>
      <c r="E74" s="52" t="s">
        <v>1121</v>
      </c>
      <c r="F74" s="53">
        <v>4057.9794343846852</v>
      </c>
      <c r="G74" s="48" t="str">
        <f>IF(_xlfn.XLOOKUP(B74&amp;" "&amp;C74,'14.1'!A:A,'14.1'!C:C,"Pracuje")=0,
_xlfn.XLOOKUP(B74&amp;" "&amp;C74,'14.1'!A:A,'14.1'!B:B),
_xlfn.XLOOKUP(B74&amp;" "&amp;C74,'14.1'!A:A,'14.1'!C:C,"Pracuje"))</f>
        <v>Pracuje</v>
      </c>
    </row>
    <row r="75" spans="2:7" x14ac:dyDescent="0.35">
      <c r="B75" s="52" t="s">
        <v>1071</v>
      </c>
      <c r="C75" s="52" t="s">
        <v>1072</v>
      </c>
      <c r="D75" s="52" t="s">
        <v>669</v>
      </c>
      <c r="E75" s="52" t="s">
        <v>1121</v>
      </c>
      <c r="F75" s="53">
        <v>222.78544136569934</v>
      </c>
      <c r="G75" s="48" t="str">
        <f>IF(_xlfn.XLOOKUP(B75&amp;" "&amp;C75,'14.1'!A:A,'14.1'!C:C,"Pracuje")=0,
_xlfn.XLOOKUP(B75&amp;" "&amp;C75,'14.1'!A:A,'14.1'!B:B),
_xlfn.XLOOKUP(B75&amp;" "&amp;C75,'14.1'!A:A,'14.1'!C:C,"Pracuje"))</f>
        <v>Pracuje</v>
      </c>
    </row>
    <row r="76" spans="2:7" x14ac:dyDescent="0.35">
      <c r="B76" s="52" t="s">
        <v>547</v>
      </c>
      <c r="C76" s="52" t="s">
        <v>1073</v>
      </c>
      <c r="D76" s="52" t="s">
        <v>669</v>
      </c>
      <c r="E76" s="52" t="s">
        <v>1121</v>
      </c>
      <c r="F76" s="53">
        <v>6006.0055402154603</v>
      </c>
      <c r="G76" s="48" t="str">
        <f>IF(_xlfn.XLOOKUP(B76&amp;" "&amp;C76,'14.1'!A:A,'14.1'!C:C,"Pracuje")=0,
_xlfn.XLOOKUP(B76&amp;" "&amp;C76,'14.1'!A:A,'14.1'!B:B),
_xlfn.XLOOKUP(B76&amp;" "&amp;C76,'14.1'!A:A,'14.1'!C:C,"Pracuje"))</f>
        <v>Wypowiedzenie</v>
      </c>
    </row>
    <row r="77" spans="2:7" x14ac:dyDescent="0.35">
      <c r="B77" s="52" t="s">
        <v>168</v>
      </c>
      <c r="C77" s="52" t="s">
        <v>1074</v>
      </c>
      <c r="D77" s="52" t="s">
        <v>669</v>
      </c>
      <c r="E77" s="52" t="s">
        <v>1121</v>
      </c>
      <c r="F77" s="53">
        <v>806.00366727659468</v>
      </c>
      <c r="G77" s="48" t="str">
        <f>IF(_xlfn.XLOOKUP(B77&amp;" "&amp;C77,'14.1'!A:A,'14.1'!C:C,"Pracuje")=0,
_xlfn.XLOOKUP(B77&amp;" "&amp;C77,'14.1'!A:A,'14.1'!B:B),
_xlfn.XLOOKUP(B77&amp;" "&amp;C77,'14.1'!A:A,'14.1'!C:C,"Pracuje"))</f>
        <v>Pracuje</v>
      </c>
    </row>
    <row r="78" spans="2:7" x14ac:dyDescent="0.35">
      <c r="B78" s="52" t="s">
        <v>1075</v>
      </c>
      <c r="C78" s="52" t="s">
        <v>1076</v>
      </c>
      <c r="D78" s="52" t="s">
        <v>669</v>
      </c>
      <c r="E78" s="52" t="s">
        <v>1121</v>
      </c>
      <c r="F78" s="53">
        <v>3495.2748772868358</v>
      </c>
      <c r="G78" s="48" t="str">
        <f>IF(_xlfn.XLOOKUP(B78&amp;" "&amp;C78,'14.1'!A:A,'14.1'!C:C,"Pracuje")=0,
_xlfn.XLOOKUP(B78&amp;" "&amp;C78,'14.1'!A:A,'14.1'!B:B),
_xlfn.XLOOKUP(B78&amp;" "&amp;C78,'14.1'!A:A,'14.1'!C:C,"Pracuje"))</f>
        <v>Pracuje</v>
      </c>
    </row>
    <row r="79" spans="2:7" x14ac:dyDescent="0.35">
      <c r="B79" s="52" t="s">
        <v>168</v>
      </c>
      <c r="C79" s="52" t="s">
        <v>1077</v>
      </c>
      <c r="D79" s="52" t="s">
        <v>669</v>
      </c>
      <c r="E79" s="52" t="s">
        <v>1121</v>
      </c>
      <c r="F79" s="53">
        <v>4423.62526239832</v>
      </c>
      <c r="G79" s="48" t="str">
        <f>IF(_xlfn.XLOOKUP(B79&amp;" "&amp;C79,'14.1'!A:A,'14.1'!C:C,"Pracuje")=0,
_xlfn.XLOOKUP(B79&amp;" "&amp;C79,'14.1'!A:A,'14.1'!B:B),
_xlfn.XLOOKUP(B79&amp;" "&amp;C79,'14.1'!A:A,'14.1'!C:C,"Pracuje"))</f>
        <v>Pracuje</v>
      </c>
    </row>
    <row r="80" spans="2:7" x14ac:dyDescent="0.35">
      <c r="B80" s="52" t="s">
        <v>158</v>
      </c>
      <c r="C80" s="52" t="s">
        <v>1078</v>
      </c>
      <c r="D80" s="52" t="s">
        <v>667</v>
      </c>
      <c r="E80" s="52" t="s">
        <v>1120</v>
      </c>
      <c r="F80" s="53">
        <v>9010.7950905216803</v>
      </c>
      <c r="G80" s="48" t="str">
        <f>IF(_xlfn.XLOOKUP(B80&amp;" "&amp;C80,'14.1'!A:A,'14.1'!C:C,"Pracuje")=0,
_xlfn.XLOOKUP(B80&amp;" "&amp;C80,'14.1'!A:A,'14.1'!B:B),
_xlfn.XLOOKUP(B80&amp;" "&amp;C80,'14.1'!A:A,'14.1'!C:C,"Pracuje"))</f>
        <v>Pracuje</v>
      </c>
    </row>
    <row r="81" spans="2:7" x14ac:dyDescent="0.35">
      <c r="B81" s="52" t="s">
        <v>91</v>
      </c>
      <c r="C81" s="52" t="s">
        <v>1079</v>
      </c>
      <c r="D81" s="52" t="s">
        <v>667</v>
      </c>
      <c r="E81" s="52" t="s">
        <v>1120</v>
      </c>
      <c r="F81" s="53">
        <v>5471.788850421769</v>
      </c>
      <c r="G81" s="48" t="str">
        <f>IF(_xlfn.XLOOKUP(B81&amp;" "&amp;C81,'14.1'!A:A,'14.1'!C:C,"Pracuje")=0,
_xlfn.XLOOKUP(B81&amp;" "&amp;C81,'14.1'!A:A,'14.1'!B:B),
_xlfn.XLOOKUP(B81&amp;" "&amp;C81,'14.1'!A:A,'14.1'!C:C,"Pracuje"))</f>
        <v>Pracuje</v>
      </c>
    </row>
    <row r="82" spans="2:7" x14ac:dyDescent="0.35">
      <c r="B82" s="52" t="s">
        <v>150</v>
      </c>
      <c r="C82" s="52" t="s">
        <v>1080</v>
      </c>
      <c r="D82" s="52" t="s">
        <v>667</v>
      </c>
      <c r="E82" s="52" t="s">
        <v>1120</v>
      </c>
      <c r="F82" s="53">
        <v>318.5667087890576</v>
      </c>
      <c r="G82" s="48" t="str">
        <f>IF(_xlfn.XLOOKUP(B82&amp;" "&amp;C82,'14.1'!A:A,'14.1'!C:C,"Pracuje")=0,
_xlfn.XLOOKUP(B82&amp;" "&amp;C82,'14.1'!A:A,'14.1'!B:B),
_xlfn.XLOOKUP(B82&amp;" "&amp;C82,'14.1'!A:A,'14.1'!C:C,"Pracuje"))</f>
        <v>Pracuje</v>
      </c>
    </row>
    <row r="83" spans="2:7" x14ac:dyDescent="0.35">
      <c r="B83" s="52" t="s">
        <v>74</v>
      </c>
      <c r="C83" s="52" t="s">
        <v>1081</v>
      </c>
      <c r="D83" s="52" t="s">
        <v>669</v>
      </c>
      <c r="E83" s="52" t="s">
        <v>1121</v>
      </c>
      <c r="F83" s="53">
        <v>7461.6771407823626</v>
      </c>
      <c r="G83" s="48" t="str">
        <f>IF(_xlfn.XLOOKUP(B83&amp;" "&amp;C83,'14.1'!A:A,'14.1'!C:C,"Pracuje")=0,
_xlfn.XLOOKUP(B83&amp;" "&amp;C83,'14.1'!A:A,'14.1'!B:B),
_xlfn.XLOOKUP(B83&amp;" "&amp;C83,'14.1'!A:A,'14.1'!C:C,"Pracuje"))</f>
        <v>Pracuje</v>
      </c>
    </row>
    <row r="84" spans="2:7" x14ac:dyDescent="0.35">
      <c r="B84" s="52" t="s">
        <v>470</v>
      </c>
      <c r="C84" s="52" t="s">
        <v>1082</v>
      </c>
      <c r="D84" s="52" t="s">
        <v>669</v>
      </c>
      <c r="E84" s="52" t="s">
        <v>1121</v>
      </c>
      <c r="F84" s="53">
        <v>9074.974018272922</v>
      </c>
      <c r="G84" s="48" t="str">
        <f>IF(_xlfn.XLOOKUP(B84&amp;" "&amp;C84,'14.1'!A:A,'14.1'!C:C,"Pracuje")=0,
_xlfn.XLOOKUP(B84&amp;" "&amp;C84,'14.1'!A:A,'14.1'!B:B),
_xlfn.XLOOKUP(B84&amp;" "&amp;C84,'14.1'!A:A,'14.1'!C:C,"Pracuje"))</f>
        <v>Pracuje</v>
      </c>
    </row>
    <row r="85" spans="2:7" x14ac:dyDescent="0.35">
      <c r="B85" s="52" t="s">
        <v>158</v>
      </c>
      <c r="C85" s="52" t="s">
        <v>1083</v>
      </c>
      <c r="D85" s="52" t="s">
        <v>669</v>
      </c>
      <c r="E85" s="52" t="s">
        <v>1121</v>
      </c>
      <c r="F85" s="53">
        <v>7553.9098729307461</v>
      </c>
      <c r="G85" s="48" t="str">
        <f>IF(_xlfn.XLOOKUP(B85&amp;" "&amp;C85,'14.1'!A:A,'14.1'!C:C,"Pracuje")=0,
_xlfn.XLOOKUP(B85&amp;" "&amp;C85,'14.1'!A:A,'14.1'!B:B),
_xlfn.XLOOKUP(B85&amp;" "&amp;C85,'14.1'!A:A,'14.1'!C:C,"Pracuje"))</f>
        <v>Pracuje</v>
      </c>
    </row>
    <row r="86" spans="2:7" x14ac:dyDescent="0.35">
      <c r="B86" s="52" t="s">
        <v>470</v>
      </c>
      <c r="C86" s="52" t="s">
        <v>1084</v>
      </c>
      <c r="D86" s="52" t="s">
        <v>669</v>
      </c>
      <c r="E86" s="52" t="s">
        <v>1121</v>
      </c>
      <c r="F86" s="53">
        <v>5741.4512236575811</v>
      </c>
      <c r="G86" s="48" t="str">
        <f>IF(_xlfn.XLOOKUP(B86&amp;" "&amp;C86,'14.1'!A:A,'14.1'!C:C,"Pracuje")=0,
_xlfn.XLOOKUP(B86&amp;" "&amp;C86,'14.1'!A:A,'14.1'!B:B),
_xlfn.XLOOKUP(B86&amp;" "&amp;C86,'14.1'!A:A,'14.1'!C:C,"Pracuje"))</f>
        <v>Pracuje</v>
      </c>
    </row>
    <row r="87" spans="2:7" x14ac:dyDescent="0.35">
      <c r="B87" s="52" t="s">
        <v>508</v>
      </c>
      <c r="C87" s="52" t="s">
        <v>1085</v>
      </c>
      <c r="D87" s="52" t="s">
        <v>669</v>
      </c>
      <c r="E87" s="52" t="s">
        <v>1121</v>
      </c>
      <c r="F87" s="53">
        <v>3980.0126141219248</v>
      </c>
      <c r="G87" s="48" t="str">
        <f>IF(_xlfn.XLOOKUP(B87&amp;" "&amp;C87,'14.1'!A:A,'14.1'!C:C,"Pracuje")=0,
_xlfn.XLOOKUP(B87&amp;" "&amp;C87,'14.1'!A:A,'14.1'!B:B),
_xlfn.XLOOKUP(B87&amp;" "&amp;C87,'14.1'!A:A,'14.1'!C:C,"Pracuje"))</f>
        <v>Pracuje</v>
      </c>
    </row>
    <row r="88" spans="2:7" x14ac:dyDescent="0.35">
      <c r="B88" s="52" t="s">
        <v>173</v>
      </c>
      <c r="C88" s="52" t="s">
        <v>1086</v>
      </c>
      <c r="D88" s="52" t="s">
        <v>667</v>
      </c>
      <c r="E88" s="52" t="s">
        <v>1120</v>
      </c>
      <c r="F88" s="53">
        <v>5406.515910010281</v>
      </c>
      <c r="G88" s="48" t="str">
        <f>IF(_xlfn.XLOOKUP(B88&amp;" "&amp;C88,'14.1'!A:A,'14.1'!C:C,"Pracuje")=0,
_xlfn.XLOOKUP(B88&amp;" "&amp;C88,'14.1'!A:A,'14.1'!B:B),
_xlfn.XLOOKUP(B88&amp;" "&amp;C88,'14.1'!A:A,'14.1'!C:C,"Pracuje"))</f>
        <v>Pracuje</v>
      </c>
    </row>
    <row r="89" spans="2:7" x14ac:dyDescent="0.35">
      <c r="B89" s="52" t="s">
        <v>173</v>
      </c>
      <c r="C89" s="52" t="s">
        <v>1087</v>
      </c>
      <c r="D89" s="52" t="s">
        <v>667</v>
      </c>
      <c r="E89" s="52" t="s">
        <v>1120</v>
      </c>
      <c r="F89" s="53">
        <v>1368.6614089999073</v>
      </c>
      <c r="G89" s="48" t="str">
        <f>IF(_xlfn.XLOOKUP(B89&amp;" "&amp;C89,'14.1'!A:A,'14.1'!C:C,"Pracuje")=0,
_xlfn.XLOOKUP(B89&amp;" "&amp;C89,'14.1'!A:A,'14.1'!B:B),
_xlfn.XLOOKUP(B89&amp;" "&amp;C89,'14.1'!A:A,'14.1'!C:C,"Pracuje"))</f>
        <v>Pracuje</v>
      </c>
    </row>
    <row r="90" spans="2:7" x14ac:dyDescent="0.35">
      <c r="B90" s="52" t="s">
        <v>196</v>
      </c>
      <c r="C90" s="52" t="s">
        <v>1088</v>
      </c>
      <c r="D90" s="52" t="s">
        <v>667</v>
      </c>
      <c r="E90" s="52" t="s">
        <v>1120</v>
      </c>
      <c r="F90" s="53">
        <v>3049.0080887906911</v>
      </c>
      <c r="G90" s="48" t="str">
        <f>IF(_xlfn.XLOOKUP(B90&amp;" "&amp;C90,'14.1'!A:A,'14.1'!C:C,"Pracuje")=0,
_xlfn.XLOOKUP(B90&amp;" "&amp;C90,'14.1'!A:A,'14.1'!B:B),
_xlfn.XLOOKUP(B90&amp;" "&amp;C90,'14.1'!A:A,'14.1'!C:C,"Pracuje"))</f>
        <v>Pracuje</v>
      </c>
    </row>
    <row r="91" spans="2:7" x14ac:dyDescent="0.35">
      <c r="B91" s="52" t="s">
        <v>1089</v>
      </c>
      <c r="C91" s="52" t="s">
        <v>1090</v>
      </c>
      <c r="D91" s="52" t="s">
        <v>667</v>
      </c>
      <c r="E91" s="52" t="s">
        <v>1120</v>
      </c>
      <c r="F91" s="53">
        <v>1138.7136126531473</v>
      </c>
      <c r="G91" s="48" t="str">
        <f>IF(_xlfn.XLOOKUP(B91&amp;" "&amp;C91,'14.1'!A:A,'14.1'!C:C,"Pracuje")=0,
_xlfn.XLOOKUP(B91&amp;" "&amp;C91,'14.1'!A:A,'14.1'!B:B),
_xlfn.XLOOKUP(B91&amp;" "&amp;C91,'14.1'!A:A,'14.1'!C:C,"Pracuje"))</f>
        <v>Pracuje</v>
      </c>
    </row>
    <row r="92" spans="2:7" x14ac:dyDescent="0.35">
      <c r="B92" s="52" t="s">
        <v>508</v>
      </c>
      <c r="C92" s="52" t="s">
        <v>1091</v>
      </c>
      <c r="D92" s="52" t="s">
        <v>667</v>
      </c>
      <c r="E92" s="52" t="s">
        <v>1120</v>
      </c>
      <c r="F92" s="53">
        <v>9566.6222771138218</v>
      </c>
      <c r="G92" s="48" t="str">
        <f>IF(_xlfn.XLOOKUP(B92&amp;" "&amp;C92,'14.1'!A:A,'14.1'!C:C,"Pracuje")=0,
_xlfn.XLOOKUP(B92&amp;" "&amp;C92,'14.1'!A:A,'14.1'!B:B),
_xlfn.XLOOKUP(B92&amp;" "&amp;C92,'14.1'!A:A,'14.1'!C:C,"Pracuje"))</f>
        <v>Pracuje</v>
      </c>
    </row>
    <row r="93" spans="2:7" x14ac:dyDescent="0.35">
      <c r="B93" s="52" t="s">
        <v>173</v>
      </c>
      <c r="C93" s="52" t="s">
        <v>1092</v>
      </c>
      <c r="D93" s="52" t="s">
        <v>667</v>
      </c>
      <c r="E93" s="52" t="s">
        <v>1120</v>
      </c>
      <c r="F93" s="53">
        <v>9291.0950356139238</v>
      </c>
      <c r="G93" s="48" t="str">
        <f>IF(_xlfn.XLOOKUP(B93&amp;" "&amp;C93,'14.1'!A:A,'14.1'!C:C,"Pracuje")=0,
_xlfn.XLOOKUP(B93&amp;" "&amp;C93,'14.1'!A:A,'14.1'!B:B),
_xlfn.XLOOKUP(B93&amp;" "&amp;C93,'14.1'!A:A,'14.1'!C:C,"Pracuje"))</f>
        <v>Pracuje</v>
      </c>
    </row>
    <row r="94" spans="2:7" x14ac:dyDescent="0.35">
      <c r="B94" s="52" t="s">
        <v>1007</v>
      </c>
      <c r="C94" s="52" t="s">
        <v>1093</v>
      </c>
      <c r="D94" s="52" t="s">
        <v>667</v>
      </c>
      <c r="E94" s="52" t="s">
        <v>1120</v>
      </c>
      <c r="F94" s="53">
        <v>451.0030552517108</v>
      </c>
      <c r="G94" s="48" t="str">
        <f>IF(_xlfn.XLOOKUP(B94&amp;" "&amp;C94,'14.1'!A:A,'14.1'!C:C,"Pracuje")=0,
_xlfn.XLOOKUP(B94&amp;" "&amp;C94,'14.1'!A:A,'14.1'!B:B),
_xlfn.XLOOKUP(B94&amp;" "&amp;C94,'14.1'!A:A,'14.1'!C:C,"Pracuje"))</f>
        <v>Pracuje</v>
      </c>
    </row>
    <row r="95" spans="2:7" x14ac:dyDescent="0.35">
      <c r="B95" s="52" t="s">
        <v>117</v>
      </c>
      <c r="C95" s="52" t="s">
        <v>1094</v>
      </c>
      <c r="D95" s="52" t="s">
        <v>667</v>
      </c>
      <c r="E95" s="52" t="s">
        <v>1120</v>
      </c>
      <c r="F95" s="53">
        <v>4054.7437474837734</v>
      </c>
      <c r="G95" s="48" t="str">
        <f>IF(_xlfn.XLOOKUP(B95&amp;" "&amp;C95,'14.1'!A:A,'14.1'!C:C,"Pracuje")=0,
_xlfn.XLOOKUP(B95&amp;" "&amp;C95,'14.1'!A:A,'14.1'!B:B),
_xlfn.XLOOKUP(B95&amp;" "&amp;C95,'14.1'!A:A,'14.1'!C:C,"Pracuje"))</f>
        <v>Pracuje</v>
      </c>
    </row>
    <row r="96" spans="2:7" x14ac:dyDescent="0.35">
      <c r="B96" s="52" t="s">
        <v>150</v>
      </c>
      <c r="C96" s="52" t="s">
        <v>1095</v>
      </c>
      <c r="D96" s="52" t="s">
        <v>667</v>
      </c>
      <c r="E96" s="52" t="s">
        <v>1120</v>
      </c>
      <c r="F96" s="53">
        <v>6821.3279922816573</v>
      </c>
      <c r="G96" s="48" t="str">
        <f>IF(_xlfn.XLOOKUP(B96&amp;" "&amp;C96,'14.1'!A:A,'14.1'!C:C,"Pracuje")=0,
_xlfn.XLOOKUP(B96&amp;" "&amp;C96,'14.1'!A:A,'14.1'!B:B),
_xlfn.XLOOKUP(B96&amp;" "&amp;C96,'14.1'!A:A,'14.1'!C:C,"Pracuje"))</f>
        <v>Pracuje</v>
      </c>
    </row>
    <row r="97" spans="2:7" x14ac:dyDescent="0.35">
      <c r="B97" s="52" t="s">
        <v>91</v>
      </c>
      <c r="C97" s="52" t="s">
        <v>1096</v>
      </c>
      <c r="D97" s="52" t="s">
        <v>667</v>
      </c>
      <c r="E97" s="52" t="s">
        <v>1120</v>
      </c>
      <c r="F97" s="53">
        <v>3788.7023925226658</v>
      </c>
      <c r="G97" s="48" t="str">
        <f>IF(_xlfn.XLOOKUP(B97&amp;" "&amp;C97,'14.1'!A:A,'14.1'!C:C,"Pracuje")=0,
_xlfn.XLOOKUP(B97&amp;" "&amp;C97,'14.1'!A:A,'14.1'!B:B),
_xlfn.XLOOKUP(B97&amp;" "&amp;C97,'14.1'!A:A,'14.1'!C:C,"Pracuje"))</f>
        <v>Pracuje</v>
      </c>
    </row>
    <row r="98" spans="2:7" x14ac:dyDescent="0.35">
      <c r="B98" s="52" t="s">
        <v>547</v>
      </c>
      <c r="C98" s="52" t="s">
        <v>1097</v>
      </c>
      <c r="D98" s="52" t="s">
        <v>667</v>
      </c>
      <c r="E98" s="52" t="s">
        <v>1120</v>
      </c>
      <c r="F98" s="53">
        <v>2335.0981862332519</v>
      </c>
      <c r="G98" s="48" t="str">
        <f>IF(_xlfn.XLOOKUP(B98&amp;" "&amp;C98,'14.1'!A:A,'14.1'!C:C,"Pracuje")=0,
_xlfn.XLOOKUP(B98&amp;" "&amp;C98,'14.1'!A:A,'14.1'!B:B),
_xlfn.XLOOKUP(B98&amp;" "&amp;C98,'14.1'!A:A,'14.1'!C:C,"Pracuje"))</f>
        <v>Pracuje</v>
      </c>
    </row>
    <row r="99" spans="2:7" x14ac:dyDescent="0.35">
      <c r="B99" s="52" t="s">
        <v>470</v>
      </c>
      <c r="C99" s="52" t="s">
        <v>1098</v>
      </c>
      <c r="D99" s="52" t="s">
        <v>667</v>
      </c>
      <c r="E99" s="52" t="s">
        <v>1120</v>
      </c>
      <c r="F99" s="53">
        <v>69.929947850547734</v>
      </c>
      <c r="G99" s="48" t="str">
        <f>IF(_xlfn.XLOOKUP(B99&amp;" "&amp;C99,'14.1'!A:A,'14.1'!C:C,"Pracuje")=0,
_xlfn.XLOOKUP(B99&amp;" "&amp;C99,'14.1'!A:A,'14.1'!B:B),
_xlfn.XLOOKUP(B99&amp;" "&amp;C99,'14.1'!A:A,'14.1'!C:C,"Pracuje"))</f>
        <v>Pracuje</v>
      </c>
    </row>
    <row r="100" spans="2:7" x14ac:dyDescent="0.35">
      <c r="B100" s="52" t="s">
        <v>150</v>
      </c>
      <c r="C100" s="52" t="s">
        <v>1098</v>
      </c>
      <c r="D100" s="52" t="s">
        <v>667</v>
      </c>
      <c r="E100" s="52" t="s">
        <v>1120</v>
      </c>
      <c r="F100" s="53">
        <v>5274.0837557564255</v>
      </c>
      <c r="G100" s="48" t="str">
        <f>IF(_xlfn.XLOOKUP(B100&amp;" "&amp;C100,'14.1'!A:A,'14.1'!C:C,"Pracuje")=0,
_xlfn.XLOOKUP(B100&amp;" "&amp;C100,'14.1'!A:A,'14.1'!B:B),
_xlfn.XLOOKUP(B100&amp;" "&amp;C100,'14.1'!A:A,'14.1'!C:C,"Pracuje"))</f>
        <v>Nie pracuje</v>
      </c>
    </row>
    <row r="101" spans="2:7" x14ac:dyDescent="0.35">
      <c r="B101" s="52" t="s">
        <v>470</v>
      </c>
      <c r="C101" s="52" t="s">
        <v>1099</v>
      </c>
      <c r="D101" s="52" t="s">
        <v>669</v>
      </c>
      <c r="E101" s="52" t="s">
        <v>1121</v>
      </c>
      <c r="F101" s="53">
        <v>7134.5951020550547</v>
      </c>
      <c r="G101" s="48" t="str">
        <f>IF(_xlfn.XLOOKUP(B101&amp;" "&amp;C101,'14.1'!A:A,'14.1'!C:C,"Pracuje")=0,
_xlfn.XLOOKUP(B101&amp;" "&amp;C101,'14.1'!A:A,'14.1'!B:B),
_xlfn.XLOOKUP(B101&amp;" "&amp;C101,'14.1'!A:A,'14.1'!C:C,"Pracuje"))</f>
        <v>Nie pracuje</v>
      </c>
    </row>
    <row r="102" spans="2:7" x14ac:dyDescent="0.35">
      <c r="B102" s="52" t="s">
        <v>470</v>
      </c>
      <c r="C102" s="52" t="s">
        <v>1100</v>
      </c>
      <c r="D102" s="52" t="s">
        <v>669</v>
      </c>
      <c r="E102" s="52" t="s">
        <v>1121</v>
      </c>
      <c r="F102" s="53">
        <v>2456.0406273079093</v>
      </c>
      <c r="G102" s="48" t="str">
        <f>IF(_xlfn.XLOOKUP(B102&amp;" "&amp;C102,'14.1'!A:A,'14.1'!C:C,"Pracuje")=0,
_xlfn.XLOOKUP(B102&amp;" "&amp;C102,'14.1'!A:A,'14.1'!B:B),
_xlfn.XLOOKUP(B102&amp;" "&amp;C102,'14.1'!A:A,'14.1'!C:C,"Pracuje"))</f>
        <v>Nie pracuje</v>
      </c>
    </row>
    <row r="103" spans="2:7" x14ac:dyDescent="0.35">
      <c r="B103" s="52" t="s">
        <v>470</v>
      </c>
      <c r="C103" s="52" t="s">
        <v>1101</v>
      </c>
      <c r="D103" s="52" t="s">
        <v>669</v>
      </c>
      <c r="E103" s="52" t="s">
        <v>1121</v>
      </c>
      <c r="F103" s="53">
        <v>9086.4500590281514</v>
      </c>
      <c r="G103" s="48" t="str">
        <f>IF(_xlfn.XLOOKUP(B103&amp;" "&amp;C103,'14.1'!A:A,'14.1'!C:C,"Pracuje")=0,
_xlfn.XLOOKUP(B103&amp;" "&amp;C103,'14.1'!A:A,'14.1'!B:B),
_xlfn.XLOOKUP(B103&amp;" "&amp;C103,'14.1'!A:A,'14.1'!C:C,"Pracuje"))</f>
        <v>Pracuje</v>
      </c>
    </row>
    <row r="104" spans="2:7" x14ac:dyDescent="0.35">
      <c r="B104" s="52" t="s">
        <v>1007</v>
      </c>
      <c r="C104" s="52" t="s">
        <v>1102</v>
      </c>
      <c r="D104" s="52" t="s">
        <v>669</v>
      </c>
      <c r="E104" s="52" t="s">
        <v>1121</v>
      </c>
      <c r="F104" s="53">
        <v>2463.0753943240002</v>
      </c>
      <c r="G104" s="48" t="str">
        <f>IF(_xlfn.XLOOKUP(B104&amp;" "&amp;C104,'14.1'!A:A,'14.1'!C:C,"Pracuje")=0,
_xlfn.XLOOKUP(B104&amp;" "&amp;C104,'14.1'!A:A,'14.1'!B:B),
_xlfn.XLOOKUP(B104&amp;" "&amp;C104,'14.1'!A:A,'14.1'!C:C,"Pracuje"))</f>
        <v>Pracuje</v>
      </c>
    </row>
    <row r="105" spans="2:7" x14ac:dyDescent="0.35">
      <c r="B105" s="52" t="s">
        <v>168</v>
      </c>
      <c r="C105" s="52" t="s">
        <v>1103</v>
      </c>
      <c r="D105" s="52" t="s">
        <v>669</v>
      </c>
      <c r="E105" s="52" t="s">
        <v>1121</v>
      </c>
      <c r="F105" s="53">
        <v>9217.3490317947053</v>
      </c>
      <c r="G105" s="48" t="str">
        <f>IF(_xlfn.XLOOKUP(B105&amp;" "&amp;C105,'14.1'!A:A,'14.1'!C:C,"Pracuje")=0,
_xlfn.XLOOKUP(B105&amp;" "&amp;C105,'14.1'!A:A,'14.1'!B:B),
_xlfn.XLOOKUP(B105&amp;" "&amp;C105,'14.1'!A:A,'14.1'!C:C,"Pracuje"))</f>
        <v>Pracuje</v>
      </c>
    </row>
    <row r="106" spans="2:7" x14ac:dyDescent="0.35">
      <c r="B106" s="52" t="s">
        <v>1055</v>
      </c>
      <c r="C106" s="52" t="s">
        <v>1104</v>
      </c>
      <c r="D106" s="52" t="s">
        <v>669</v>
      </c>
      <c r="E106" s="52" t="s">
        <v>1121</v>
      </c>
      <c r="F106" s="53">
        <v>8061.4865260603838</v>
      </c>
      <c r="G106" s="48" t="str">
        <f>IF(_xlfn.XLOOKUP(B106&amp;" "&amp;C106,'14.1'!A:A,'14.1'!C:C,"Pracuje")=0,
_xlfn.XLOOKUP(B106&amp;" "&amp;C106,'14.1'!A:A,'14.1'!B:B),
_xlfn.XLOOKUP(B106&amp;" "&amp;C106,'14.1'!A:A,'14.1'!C:C,"Pracuje"))</f>
        <v>Pracuje</v>
      </c>
    </row>
    <row r="107" spans="2:7" x14ac:dyDescent="0.35">
      <c r="B107" s="52" t="s">
        <v>150</v>
      </c>
      <c r="C107" s="52" t="s">
        <v>1105</v>
      </c>
      <c r="D107" s="52" t="s">
        <v>667</v>
      </c>
      <c r="E107" s="52" t="s">
        <v>1120</v>
      </c>
      <c r="F107" s="53">
        <v>5986.2416948027903</v>
      </c>
      <c r="G107" s="48" t="str">
        <f>IF(_xlfn.XLOOKUP(B107&amp;" "&amp;C107,'14.1'!A:A,'14.1'!C:C,"Pracuje")=0,
_xlfn.XLOOKUP(B107&amp;" "&amp;C107,'14.1'!A:A,'14.1'!B:B),
_xlfn.XLOOKUP(B107&amp;" "&amp;C107,'14.1'!A:A,'14.1'!C:C,"Pracuje"))</f>
        <v>Pracuje</v>
      </c>
    </row>
    <row r="108" spans="2:7" x14ac:dyDescent="0.35">
      <c r="B108" s="52" t="s">
        <v>150</v>
      </c>
      <c r="C108" s="52" t="s">
        <v>1106</v>
      </c>
      <c r="D108" s="52" t="s">
        <v>667</v>
      </c>
      <c r="E108" s="52" t="s">
        <v>1120</v>
      </c>
      <c r="F108" s="53">
        <v>2740.0424741556249</v>
      </c>
      <c r="G108" s="48" t="str">
        <f>IF(_xlfn.XLOOKUP(B108&amp;" "&amp;C108,'14.1'!A:A,'14.1'!C:C,"Pracuje")=0,
_xlfn.XLOOKUP(B108&amp;" "&amp;C108,'14.1'!A:A,'14.1'!B:B),
_xlfn.XLOOKUP(B108&amp;" "&amp;C108,'14.1'!A:A,'14.1'!C:C,"Pracuje"))</f>
        <v>Pracuje</v>
      </c>
    </row>
    <row r="109" spans="2:7" x14ac:dyDescent="0.35">
      <c r="B109" s="52" t="s">
        <v>117</v>
      </c>
      <c r="C109" s="52" t="s">
        <v>1107</v>
      </c>
      <c r="D109" s="52" t="s">
        <v>667</v>
      </c>
      <c r="E109" s="52" t="s">
        <v>1120</v>
      </c>
      <c r="F109" s="53">
        <v>3091.0154573736691</v>
      </c>
      <c r="G109" s="48" t="str">
        <f>IF(_xlfn.XLOOKUP(B109&amp;" "&amp;C109,'14.1'!A:A,'14.1'!C:C,"Pracuje")=0,
_xlfn.XLOOKUP(B109&amp;" "&amp;C109,'14.1'!A:A,'14.1'!B:B),
_xlfn.XLOOKUP(B109&amp;" "&amp;C109,'14.1'!A:A,'14.1'!C:C,"Pracuje"))</f>
        <v>Pracuje</v>
      </c>
    </row>
    <row r="110" spans="2:7" x14ac:dyDescent="0.35">
      <c r="B110" s="52" t="s">
        <v>1055</v>
      </c>
      <c r="C110" s="52" t="s">
        <v>1108</v>
      </c>
      <c r="D110" s="52" t="s">
        <v>669</v>
      </c>
      <c r="E110" s="52" t="s">
        <v>1121</v>
      </c>
      <c r="F110" s="53">
        <v>1239.2723251153247</v>
      </c>
      <c r="G110" s="48" t="str">
        <f>IF(_xlfn.XLOOKUP(B110&amp;" "&amp;C110,'14.1'!A:A,'14.1'!C:C,"Pracuje")=0,
_xlfn.XLOOKUP(B110&amp;" "&amp;C110,'14.1'!A:A,'14.1'!B:B),
_xlfn.XLOOKUP(B110&amp;" "&amp;C110,'14.1'!A:A,'14.1'!C:C,"Pracuje"))</f>
        <v>Pracuje</v>
      </c>
    </row>
    <row r="111" spans="2:7" x14ac:dyDescent="0.35">
      <c r="B111" s="52" t="s">
        <v>168</v>
      </c>
      <c r="C111" s="52" t="s">
        <v>1109</v>
      </c>
      <c r="D111" s="52" t="s">
        <v>669</v>
      </c>
      <c r="E111" s="52" t="s">
        <v>1121</v>
      </c>
      <c r="F111" s="53">
        <v>6836.5601017339659</v>
      </c>
      <c r="G111" s="48" t="str">
        <f>IF(_xlfn.XLOOKUP(B111&amp;" "&amp;C111,'14.1'!A:A,'14.1'!C:C,"Pracuje")=0,
_xlfn.XLOOKUP(B111&amp;" "&amp;C111,'14.1'!A:A,'14.1'!B:B),
_xlfn.XLOOKUP(B111&amp;" "&amp;C111,'14.1'!A:A,'14.1'!C:C,"Pracuje"))</f>
        <v>Pracuje</v>
      </c>
    </row>
    <row r="112" spans="2:7" x14ac:dyDescent="0.35">
      <c r="B112" s="52" t="s">
        <v>472</v>
      </c>
      <c r="C112" s="52" t="s">
        <v>1110</v>
      </c>
      <c r="D112" s="52" t="s">
        <v>669</v>
      </c>
      <c r="E112" s="52" t="s">
        <v>1121</v>
      </c>
      <c r="F112" s="53">
        <v>7461.5800989431209</v>
      </c>
      <c r="G112" s="48" t="str">
        <f>IF(_xlfn.XLOOKUP(B112&amp;" "&amp;C112,'14.1'!A:A,'14.1'!C:C,"Pracuje")=0,
_xlfn.XLOOKUP(B112&amp;" "&amp;C112,'14.1'!A:A,'14.1'!B:B),
_xlfn.XLOOKUP(B112&amp;" "&amp;C112,'14.1'!A:A,'14.1'!C:C,"Pracuje"))</f>
        <v>Pracuje</v>
      </c>
    </row>
    <row r="113" spans="2:7" x14ac:dyDescent="0.35">
      <c r="B113" s="52" t="s">
        <v>1055</v>
      </c>
      <c r="C113" s="52" t="s">
        <v>1111</v>
      </c>
      <c r="D113" s="52" t="s">
        <v>669</v>
      </c>
      <c r="E113" s="52" t="s">
        <v>1121</v>
      </c>
      <c r="F113" s="53">
        <v>3693.5474425417101</v>
      </c>
      <c r="G113" s="48" t="str">
        <f>IF(_xlfn.XLOOKUP(B113&amp;" "&amp;C113,'14.1'!A:A,'14.1'!C:C,"Pracuje")=0,
_xlfn.XLOOKUP(B113&amp;" "&amp;C113,'14.1'!A:A,'14.1'!B:B),
_xlfn.XLOOKUP(B113&amp;" "&amp;C113,'14.1'!A:A,'14.1'!C:C,"Pracuje"))</f>
        <v>Pracuje</v>
      </c>
    </row>
    <row r="114" spans="2:7" x14ac:dyDescent="0.35">
      <c r="B114" s="52" t="s">
        <v>470</v>
      </c>
      <c r="C114" s="52" t="s">
        <v>1112</v>
      </c>
      <c r="D114" s="52" t="s">
        <v>669</v>
      </c>
      <c r="E114" s="52" t="s">
        <v>1121</v>
      </c>
      <c r="F114" s="53">
        <v>393.45655950471235</v>
      </c>
      <c r="G114" s="48" t="str">
        <f>IF(_xlfn.XLOOKUP(B114&amp;" "&amp;C114,'14.1'!A:A,'14.1'!C:C,"Pracuje")=0,
_xlfn.XLOOKUP(B114&amp;" "&amp;C114,'14.1'!A:A,'14.1'!B:B),
_xlfn.XLOOKUP(B114&amp;" "&amp;C114,'14.1'!A:A,'14.1'!C:C,"Pracuje"))</f>
        <v>Pracuje</v>
      </c>
    </row>
    <row r="115" spans="2:7" x14ac:dyDescent="0.35">
      <c r="B115" s="52" t="s">
        <v>470</v>
      </c>
      <c r="C115" s="52" t="s">
        <v>1113</v>
      </c>
      <c r="D115" s="52" t="s">
        <v>669</v>
      </c>
      <c r="E115" s="52" t="s">
        <v>1121</v>
      </c>
      <c r="F115" s="53">
        <v>4027.9114178887608</v>
      </c>
      <c r="G115" s="48" t="str">
        <f>IF(_xlfn.XLOOKUP(B115&amp;" "&amp;C115,'14.1'!A:A,'14.1'!C:C,"Pracuje")=0,
_xlfn.XLOOKUP(B115&amp;" "&amp;C115,'14.1'!A:A,'14.1'!B:B),
_xlfn.XLOOKUP(B115&amp;" "&amp;C115,'14.1'!A:A,'14.1'!C:C,"Pracuje"))</f>
        <v>Pracuje</v>
      </c>
    </row>
    <row r="116" spans="2:7" x14ac:dyDescent="0.35">
      <c r="B116" s="52" t="s">
        <v>1007</v>
      </c>
      <c r="C116" s="52" t="s">
        <v>1114</v>
      </c>
      <c r="D116" s="52" t="s">
        <v>669</v>
      </c>
      <c r="E116" s="52" t="s">
        <v>1121</v>
      </c>
      <c r="F116" s="53">
        <v>46.125821114910707</v>
      </c>
      <c r="G116" s="48" t="str">
        <f>IF(_xlfn.XLOOKUP(B116&amp;" "&amp;C116,'14.1'!A:A,'14.1'!C:C,"Pracuje")=0,
_xlfn.XLOOKUP(B116&amp;" "&amp;C116,'14.1'!A:A,'14.1'!B:B),
_xlfn.XLOOKUP(B116&amp;" "&amp;C116,'14.1'!A:A,'14.1'!C:C,"Pracuje"))</f>
        <v>Pracuje</v>
      </c>
    </row>
    <row r="117" spans="2:7" x14ac:dyDescent="0.35">
      <c r="B117" s="52" t="s">
        <v>1055</v>
      </c>
      <c r="C117" s="52" t="s">
        <v>1115</v>
      </c>
      <c r="D117" s="52" t="s">
        <v>669</v>
      </c>
      <c r="E117" s="52" t="s">
        <v>1121</v>
      </c>
      <c r="F117" s="53">
        <v>1406.7988920961782</v>
      </c>
      <c r="G117" s="48" t="str">
        <f>IF(_xlfn.XLOOKUP(B117&amp;" "&amp;C117,'14.1'!A:A,'14.1'!C:C,"Pracuje")=0,
_xlfn.XLOOKUP(B117&amp;" "&amp;C117,'14.1'!A:A,'14.1'!B:B),
_xlfn.XLOOKUP(B117&amp;" "&amp;C117,'14.1'!A:A,'14.1'!C:C,"Pracuje"))</f>
        <v>Pracuje</v>
      </c>
    </row>
    <row r="118" spans="2:7" x14ac:dyDescent="0.35">
      <c r="B118" s="52" t="s">
        <v>1116</v>
      </c>
      <c r="C118" s="52" t="s">
        <v>1117</v>
      </c>
      <c r="D118" s="52" t="s">
        <v>669</v>
      </c>
      <c r="E118" s="52" t="s">
        <v>1121</v>
      </c>
      <c r="F118" s="53">
        <v>9392.059492761111</v>
      </c>
      <c r="G118" s="48" t="str">
        <f>IF(_xlfn.XLOOKUP(B118&amp;" "&amp;C118,'14.1'!A:A,'14.1'!C:C,"Pracuje")=0,
_xlfn.XLOOKUP(B118&amp;" "&amp;C118,'14.1'!A:A,'14.1'!B:B),
_xlfn.XLOOKUP(B118&amp;" "&amp;C118,'14.1'!A:A,'14.1'!C:C,"Pracuje"))</f>
        <v>Pracuje</v>
      </c>
    </row>
    <row r="119" spans="2:7" x14ac:dyDescent="0.35">
      <c r="B119" s="52" t="s">
        <v>150</v>
      </c>
      <c r="C119" s="52" t="s">
        <v>1117</v>
      </c>
      <c r="D119" s="52" t="s">
        <v>670</v>
      </c>
      <c r="E119" s="52" t="s">
        <v>1121</v>
      </c>
      <c r="F119" s="53">
        <v>8133.2213933503217</v>
      </c>
      <c r="G119" s="48" t="str">
        <f>IF(_xlfn.XLOOKUP(B119&amp;" "&amp;C119,'14.1'!A:A,'14.1'!C:C,"Pracuje")=0,
_xlfn.XLOOKUP(B119&amp;" "&amp;C119,'14.1'!A:A,'14.1'!B:B),
_xlfn.XLOOKUP(B119&amp;" "&amp;C119,'14.1'!A:A,'14.1'!C:C,"Pracuje"))</f>
        <v>Pracuje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DDEE-82AA-4E76-BB22-06E12EFF9567}">
  <sheetPr>
    <tabColor theme="5"/>
  </sheetPr>
  <dimension ref="B2:F87"/>
  <sheetViews>
    <sheetView showGridLines="0" zoomScale="60" zoomScaleNormal="60" workbookViewId="0">
      <selection activeCell="A2" sqref="A2"/>
    </sheetView>
  </sheetViews>
  <sheetFormatPr defaultColWidth="11.1640625" defaultRowHeight="15.5" x14ac:dyDescent="0.35"/>
  <cols>
    <col min="2" max="2" width="25" customWidth="1"/>
    <col min="3" max="3" width="20.6640625" bestFit="1" customWidth="1"/>
    <col min="4" max="4" width="17.33203125" bestFit="1" customWidth="1"/>
    <col min="6" max="6" width="16" bestFit="1" customWidth="1"/>
  </cols>
  <sheetData>
    <row r="2" spans="2:6" x14ac:dyDescent="0.35">
      <c r="B2" s="13" t="s">
        <v>1167</v>
      </c>
      <c r="C2" s="14"/>
      <c r="D2" s="14"/>
      <c r="E2" s="14"/>
      <c r="F2" s="15"/>
    </row>
    <row r="3" spans="2:6" x14ac:dyDescent="0.35">
      <c r="B3" s="16" t="s">
        <v>1170</v>
      </c>
      <c r="F3" s="17"/>
    </row>
    <row r="4" spans="2:6" x14ac:dyDescent="0.35">
      <c r="B4" s="34"/>
      <c r="F4" s="17"/>
    </row>
    <row r="5" spans="2:6" x14ac:dyDescent="0.35">
      <c r="B5" s="22"/>
      <c r="F5" s="17"/>
    </row>
    <row r="6" spans="2:6" x14ac:dyDescent="0.35">
      <c r="B6" s="22"/>
      <c r="F6" s="17"/>
    </row>
    <row r="7" spans="2:6" x14ac:dyDescent="0.35">
      <c r="B7" s="18"/>
      <c r="C7" s="19"/>
      <c r="D7" s="19"/>
      <c r="E7" s="19"/>
      <c r="F7" s="20"/>
    </row>
    <row r="11" spans="2:6" ht="27" customHeight="1" x14ac:dyDescent="0.45">
      <c r="B11" s="43" t="s">
        <v>1168</v>
      </c>
      <c r="C11" s="43" t="s">
        <v>1169</v>
      </c>
    </row>
    <row r="12" spans="2:6" x14ac:dyDescent="0.35">
      <c r="B12" s="52" t="s">
        <v>1138</v>
      </c>
      <c r="C12" s="48" t="str">
        <f>_xlfn.TEXTBEFORE(_xlfn.TEXTAFTER(B12," ",1)," ",1)</f>
        <v>00-001</v>
      </c>
    </row>
    <row r="13" spans="2:6" x14ac:dyDescent="0.35">
      <c r="B13" s="52" t="s">
        <v>1138</v>
      </c>
      <c r="C13" s="48" t="str">
        <f t="shared" ref="C13:C76" si="0">_xlfn.TEXTBEFORE(_xlfn.TEXTAFTER(B13," ",1)," ",1)</f>
        <v>00-001</v>
      </c>
    </row>
    <row r="14" spans="2:6" x14ac:dyDescent="0.35">
      <c r="B14" s="52" t="s">
        <v>1139</v>
      </c>
      <c r="C14" s="48" t="str">
        <f t="shared" si="0"/>
        <v>00-002</v>
      </c>
    </row>
    <row r="15" spans="2:6" x14ac:dyDescent="0.35">
      <c r="B15" s="52" t="s">
        <v>1140</v>
      </c>
      <c r="C15" s="48" t="str">
        <f t="shared" si="0"/>
        <v>00-003</v>
      </c>
    </row>
    <row r="16" spans="2:6" x14ac:dyDescent="0.35">
      <c r="B16" s="52" t="s">
        <v>1141</v>
      </c>
      <c r="C16" s="48" t="str">
        <f t="shared" si="0"/>
        <v>00-004</v>
      </c>
    </row>
    <row r="17" spans="2:3" x14ac:dyDescent="0.35">
      <c r="B17" s="52" t="s">
        <v>1142</v>
      </c>
      <c r="C17" s="48" t="str">
        <f t="shared" si="0"/>
        <v>00-005</v>
      </c>
    </row>
    <row r="18" spans="2:3" x14ac:dyDescent="0.35">
      <c r="B18" s="52" t="s">
        <v>1143</v>
      </c>
      <c r="C18" s="48" t="str">
        <f t="shared" si="0"/>
        <v>00-006</v>
      </c>
    </row>
    <row r="19" spans="2:3" x14ac:dyDescent="0.35">
      <c r="B19" s="52" t="s">
        <v>1144</v>
      </c>
      <c r="C19" s="48" t="str">
        <f t="shared" si="0"/>
        <v>00-007</v>
      </c>
    </row>
    <row r="20" spans="2:3" x14ac:dyDescent="0.35">
      <c r="B20" s="52" t="s">
        <v>1145</v>
      </c>
      <c r="C20" s="48" t="str">
        <f t="shared" si="0"/>
        <v>00-008</v>
      </c>
    </row>
    <row r="21" spans="2:3" x14ac:dyDescent="0.35">
      <c r="B21" s="52" t="s">
        <v>1146</v>
      </c>
      <c r="C21" s="48" t="str">
        <f t="shared" si="0"/>
        <v>00-009</v>
      </c>
    </row>
    <row r="22" spans="2:3" x14ac:dyDescent="0.35">
      <c r="B22" s="52" t="s">
        <v>1146</v>
      </c>
      <c r="C22" s="48" t="str">
        <f t="shared" si="0"/>
        <v>00-009</v>
      </c>
    </row>
    <row r="23" spans="2:3" x14ac:dyDescent="0.35">
      <c r="B23" s="52" t="s">
        <v>1147</v>
      </c>
      <c r="C23" s="48" t="str">
        <f t="shared" si="0"/>
        <v>00-010</v>
      </c>
    </row>
    <row r="24" spans="2:3" x14ac:dyDescent="0.35">
      <c r="B24" s="52" t="s">
        <v>1148</v>
      </c>
      <c r="C24" s="48" t="str">
        <f t="shared" si="0"/>
        <v>00-011</v>
      </c>
    </row>
    <row r="25" spans="2:3" x14ac:dyDescent="0.35">
      <c r="B25" s="52" t="s">
        <v>1149</v>
      </c>
      <c r="C25" s="48" t="str">
        <f t="shared" si="0"/>
        <v>00-012</v>
      </c>
    </row>
    <row r="26" spans="2:3" x14ac:dyDescent="0.35">
      <c r="B26" s="52" t="s">
        <v>1150</v>
      </c>
      <c r="C26" s="48" t="str">
        <f t="shared" si="0"/>
        <v>00-013</v>
      </c>
    </row>
    <row r="27" spans="2:3" x14ac:dyDescent="0.35">
      <c r="B27" s="52" t="s">
        <v>1151</v>
      </c>
      <c r="C27" s="48" t="str">
        <f t="shared" si="0"/>
        <v>00-014</v>
      </c>
    </row>
    <row r="28" spans="2:3" x14ac:dyDescent="0.35">
      <c r="B28" s="52" t="s">
        <v>1151</v>
      </c>
      <c r="C28" s="48" t="str">
        <f t="shared" si="0"/>
        <v>00-014</v>
      </c>
    </row>
    <row r="29" spans="2:3" x14ac:dyDescent="0.35">
      <c r="B29" s="52" t="s">
        <v>1151</v>
      </c>
      <c r="C29" s="48" t="str">
        <f t="shared" si="0"/>
        <v>00-014</v>
      </c>
    </row>
    <row r="30" spans="2:3" x14ac:dyDescent="0.35">
      <c r="B30" s="52" t="s">
        <v>1151</v>
      </c>
      <c r="C30" s="48" t="str">
        <f t="shared" si="0"/>
        <v>00-014</v>
      </c>
    </row>
    <row r="31" spans="2:3" x14ac:dyDescent="0.35">
      <c r="B31" s="52" t="s">
        <v>1151</v>
      </c>
      <c r="C31" s="48" t="str">
        <f t="shared" si="0"/>
        <v>00-014</v>
      </c>
    </row>
    <row r="32" spans="2:3" x14ac:dyDescent="0.35">
      <c r="B32" s="52" t="s">
        <v>1151</v>
      </c>
      <c r="C32" s="48" t="str">
        <f t="shared" si="0"/>
        <v>00-014</v>
      </c>
    </row>
    <row r="33" spans="2:3" x14ac:dyDescent="0.35">
      <c r="B33" s="52" t="s">
        <v>1151</v>
      </c>
      <c r="C33" s="48" t="str">
        <f t="shared" si="0"/>
        <v>00-014</v>
      </c>
    </row>
    <row r="34" spans="2:3" x14ac:dyDescent="0.35">
      <c r="B34" s="52" t="s">
        <v>1152</v>
      </c>
      <c r="C34" s="48" t="str">
        <f t="shared" si="0"/>
        <v>00-020</v>
      </c>
    </row>
    <row r="35" spans="2:3" x14ac:dyDescent="0.35">
      <c r="B35" s="52" t="s">
        <v>1152</v>
      </c>
      <c r="C35" s="48" t="str">
        <f t="shared" si="0"/>
        <v>00-020</v>
      </c>
    </row>
    <row r="36" spans="2:3" x14ac:dyDescent="0.35">
      <c r="B36" s="52" t="s">
        <v>1152</v>
      </c>
      <c r="C36" s="48" t="str">
        <f t="shared" si="0"/>
        <v>00-020</v>
      </c>
    </row>
    <row r="37" spans="2:3" x14ac:dyDescent="0.35">
      <c r="B37" s="52" t="s">
        <v>1152</v>
      </c>
      <c r="C37" s="48" t="str">
        <f t="shared" si="0"/>
        <v>00-020</v>
      </c>
    </row>
    <row r="38" spans="2:3" x14ac:dyDescent="0.35">
      <c r="B38" s="52" t="s">
        <v>1153</v>
      </c>
      <c r="C38" s="48" t="str">
        <f t="shared" si="0"/>
        <v>00-042</v>
      </c>
    </row>
    <row r="39" spans="2:3" x14ac:dyDescent="0.35">
      <c r="B39" s="52" t="s">
        <v>1153</v>
      </c>
      <c r="C39" s="48" t="str">
        <f t="shared" si="0"/>
        <v>00-042</v>
      </c>
    </row>
    <row r="40" spans="2:3" x14ac:dyDescent="0.35">
      <c r="B40" s="52" t="s">
        <v>1153</v>
      </c>
      <c r="C40" s="48" t="str">
        <f t="shared" si="0"/>
        <v>00-042</v>
      </c>
    </row>
    <row r="41" spans="2:3" x14ac:dyDescent="0.35">
      <c r="B41" s="52" t="s">
        <v>1153</v>
      </c>
      <c r="C41" s="48" t="str">
        <f t="shared" si="0"/>
        <v>00-042</v>
      </c>
    </row>
    <row r="42" spans="2:3" x14ac:dyDescent="0.35">
      <c r="B42" s="52" t="s">
        <v>1153</v>
      </c>
      <c r="C42" s="48" t="str">
        <f t="shared" si="0"/>
        <v>00-042</v>
      </c>
    </row>
    <row r="43" spans="2:3" x14ac:dyDescent="0.35">
      <c r="B43" s="52" t="s">
        <v>1153</v>
      </c>
      <c r="C43" s="48" t="str">
        <f t="shared" si="0"/>
        <v>00-042</v>
      </c>
    </row>
    <row r="44" spans="2:3" x14ac:dyDescent="0.35">
      <c r="B44" s="52" t="s">
        <v>1154</v>
      </c>
      <c r="C44" s="48" t="str">
        <f t="shared" si="0"/>
        <v>00-029</v>
      </c>
    </row>
    <row r="45" spans="2:3" x14ac:dyDescent="0.35">
      <c r="B45" s="52" t="s">
        <v>1155</v>
      </c>
      <c r="C45" s="48" t="str">
        <f t="shared" si="0"/>
        <v>00-030</v>
      </c>
    </row>
    <row r="46" spans="2:3" x14ac:dyDescent="0.35">
      <c r="B46" s="52" t="s">
        <v>1156</v>
      </c>
      <c r="C46" s="48" t="str">
        <f t="shared" si="0"/>
        <v>00-031</v>
      </c>
    </row>
    <row r="47" spans="2:3" x14ac:dyDescent="0.35">
      <c r="B47" s="52" t="s">
        <v>1157</v>
      </c>
      <c r="C47" s="48" t="str">
        <f t="shared" si="0"/>
        <v>00-032</v>
      </c>
    </row>
    <row r="48" spans="2:3" x14ac:dyDescent="0.35">
      <c r="B48" s="52" t="s">
        <v>1158</v>
      </c>
      <c r="C48" s="48" t="str">
        <f t="shared" si="0"/>
        <v>00-033</v>
      </c>
    </row>
    <row r="49" spans="2:3" x14ac:dyDescent="0.35">
      <c r="B49" s="52" t="s">
        <v>1159</v>
      </c>
      <c r="C49" s="48" t="str">
        <f t="shared" si="0"/>
        <v>00-034</v>
      </c>
    </row>
    <row r="50" spans="2:3" x14ac:dyDescent="0.35">
      <c r="B50" s="52" t="s">
        <v>1160</v>
      </c>
      <c r="C50" s="48" t="str">
        <f t="shared" si="0"/>
        <v>00-035</v>
      </c>
    </row>
    <row r="51" spans="2:3" x14ac:dyDescent="0.35">
      <c r="B51" s="52" t="s">
        <v>1161</v>
      </c>
      <c r="C51" s="48" t="str">
        <f t="shared" si="0"/>
        <v>00-036</v>
      </c>
    </row>
    <row r="52" spans="2:3" x14ac:dyDescent="0.35">
      <c r="B52" s="52" t="s">
        <v>1162</v>
      </c>
      <c r="C52" s="48" t="str">
        <f t="shared" si="0"/>
        <v>00-037</v>
      </c>
    </row>
    <row r="53" spans="2:3" x14ac:dyDescent="0.35">
      <c r="B53" s="52" t="s">
        <v>1163</v>
      </c>
      <c r="C53" s="48" t="str">
        <f t="shared" si="0"/>
        <v>00-038</v>
      </c>
    </row>
    <row r="54" spans="2:3" x14ac:dyDescent="0.35">
      <c r="B54" s="52" t="s">
        <v>1164</v>
      </c>
      <c r="C54" s="48" t="str">
        <f t="shared" si="0"/>
        <v>00-039</v>
      </c>
    </row>
    <row r="55" spans="2:3" x14ac:dyDescent="0.35">
      <c r="B55" s="52" t="s">
        <v>1165</v>
      </c>
      <c r="C55" s="48" t="str">
        <f t="shared" si="0"/>
        <v>00-040</v>
      </c>
    </row>
    <row r="56" spans="2:3" x14ac:dyDescent="0.35">
      <c r="B56" s="52" t="s">
        <v>1166</v>
      </c>
      <c r="C56" s="48" t="str">
        <f t="shared" si="0"/>
        <v>00-041</v>
      </c>
    </row>
    <row r="57" spans="2:3" x14ac:dyDescent="0.35">
      <c r="B57" s="52" t="s">
        <v>1153</v>
      </c>
      <c r="C57" s="48" t="str">
        <f t="shared" si="0"/>
        <v>00-042</v>
      </c>
    </row>
    <row r="58" spans="2:3" x14ac:dyDescent="0.35">
      <c r="B58" s="52" t="s">
        <v>1153</v>
      </c>
      <c r="C58" s="48" t="str">
        <f t="shared" si="0"/>
        <v>00-042</v>
      </c>
    </row>
    <row r="59" spans="2:3" x14ac:dyDescent="0.35">
      <c r="B59" s="52" t="s">
        <v>1153</v>
      </c>
      <c r="C59" s="48" t="str">
        <f t="shared" si="0"/>
        <v>00-042</v>
      </c>
    </row>
    <row r="60" spans="2:3" x14ac:dyDescent="0.35">
      <c r="B60" s="52" t="s">
        <v>1153</v>
      </c>
      <c r="C60" s="48" t="str">
        <f t="shared" si="0"/>
        <v>00-042</v>
      </c>
    </row>
    <row r="61" spans="2:3" x14ac:dyDescent="0.35">
      <c r="B61" s="52" t="s">
        <v>1153</v>
      </c>
      <c r="C61" s="48" t="str">
        <f t="shared" si="0"/>
        <v>00-042</v>
      </c>
    </row>
    <row r="62" spans="2:3" x14ac:dyDescent="0.35">
      <c r="B62" s="52" t="s">
        <v>1153</v>
      </c>
      <c r="C62" s="48" t="str">
        <f t="shared" si="0"/>
        <v>00-042</v>
      </c>
    </row>
    <row r="63" spans="2:3" x14ac:dyDescent="0.35">
      <c r="B63" s="52" t="s">
        <v>1153</v>
      </c>
      <c r="C63" s="48" t="str">
        <f t="shared" si="0"/>
        <v>00-042</v>
      </c>
    </row>
    <row r="64" spans="2:3" x14ac:dyDescent="0.35">
      <c r="B64" s="52" t="s">
        <v>1153</v>
      </c>
      <c r="C64" s="48" t="str">
        <f t="shared" si="0"/>
        <v>00-042</v>
      </c>
    </row>
    <row r="65" spans="2:3" x14ac:dyDescent="0.35">
      <c r="B65" s="52" t="s">
        <v>1153</v>
      </c>
      <c r="C65" s="48" t="str">
        <f t="shared" si="0"/>
        <v>00-042</v>
      </c>
    </row>
    <row r="66" spans="2:3" x14ac:dyDescent="0.35">
      <c r="B66" s="52" t="s">
        <v>1153</v>
      </c>
      <c r="C66" s="48" t="str">
        <f t="shared" si="0"/>
        <v>00-042</v>
      </c>
    </row>
    <row r="67" spans="2:3" x14ac:dyDescent="0.35">
      <c r="B67" s="52" t="s">
        <v>1161</v>
      </c>
      <c r="C67" s="48" t="str">
        <f t="shared" si="0"/>
        <v>00-036</v>
      </c>
    </row>
    <row r="68" spans="2:3" x14ac:dyDescent="0.35">
      <c r="B68" s="52" t="s">
        <v>1162</v>
      </c>
      <c r="C68" s="48" t="str">
        <f t="shared" si="0"/>
        <v>00-037</v>
      </c>
    </row>
    <row r="69" spans="2:3" x14ac:dyDescent="0.35">
      <c r="B69" s="52" t="s">
        <v>1163</v>
      </c>
      <c r="C69" s="48" t="str">
        <f t="shared" si="0"/>
        <v>00-038</v>
      </c>
    </row>
    <row r="70" spans="2:3" x14ac:dyDescent="0.35">
      <c r="B70" s="52" t="s">
        <v>1164</v>
      </c>
      <c r="C70" s="48" t="str">
        <f t="shared" si="0"/>
        <v>00-039</v>
      </c>
    </row>
    <row r="71" spans="2:3" x14ac:dyDescent="0.35">
      <c r="B71" s="52" t="s">
        <v>1153</v>
      </c>
      <c r="C71" s="48" t="str">
        <f t="shared" si="0"/>
        <v>00-042</v>
      </c>
    </row>
    <row r="72" spans="2:3" x14ac:dyDescent="0.35">
      <c r="B72" s="52" t="s">
        <v>1153</v>
      </c>
      <c r="C72" s="48" t="str">
        <f t="shared" si="0"/>
        <v>00-042</v>
      </c>
    </row>
    <row r="73" spans="2:3" x14ac:dyDescent="0.35">
      <c r="B73" s="52" t="s">
        <v>1153</v>
      </c>
      <c r="C73" s="48" t="str">
        <f t="shared" si="0"/>
        <v>00-042</v>
      </c>
    </row>
    <row r="74" spans="2:3" x14ac:dyDescent="0.35">
      <c r="B74" s="52" t="s">
        <v>1153</v>
      </c>
      <c r="C74" s="48" t="str">
        <f t="shared" si="0"/>
        <v>00-042</v>
      </c>
    </row>
    <row r="75" spans="2:3" x14ac:dyDescent="0.35">
      <c r="B75" s="52" t="s">
        <v>1153</v>
      </c>
      <c r="C75" s="48" t="str">
        <f t="shared" si="0"/>
        <v>00-042</v>
      </c>
    </row>
    <row r="76" spans="2:3" x14ac:dyDescent="0.35">
      <c r="B76" s="52" t="s">
        <v>1153</v>
      </c>
      <c r="C76" s="48" t="str">
        <f t="shared" si="0"/>
        <v>00-042</v>
      </c>
    </row>
    <row r="77" spans="2:3" x14ac:dyDescent="0.35">
      <c r="B77" s="52" t="s">
        <v>1153</v>
      </c>
      <c r="C77" s="48" t="str">
        <f t="shared" ref="C77:C87" si="1">_xlfn.TEXTBEFORE(_xlfn.TEXTAFTER(B77," ",1)," ",1)</f>
        <v>00-042</v>
      </c>
    </row>
    <row r="78" spans="2:3" x14ac:dyDescent="0.35">
      <c r="B78" s="52" t="s">
        <v>1153</v>
      </c>
      <c r="C78" s="48" t="str">
        <f t="shared" si="1"/>
        <v>00-042</v>
      </c>
    </row>
    <row r="79" spans="2:3" x14ac:dyDescent="0.35">
      <c r="B79" s="52" t="s">
        <v>1153</v>
      </c>
      <c r="C79" s="48" t="str">
        <f t="shared" si="1"/>
        <v>00-042</v>
      </c>
    </row>
    <row r="80" spans="2:3" x14ac:dyDescent="0.35">
      <c r="B80" s="52" t="s">
        <v>1153</v>
      </c>
      <c r="C80" s="48" t="str">
        <f t="shared" si="1"/>
        <v>00-042</v>
      </c>
    </row>
    <row r="81" spans="2:3" x14ac:dyDescent="0.35">
      <c r="B81" s="52" t="s">
        <v>1153</v>
      </c>
      <c r="C81" s="48" t="str">
        <f t="shared" si="1"/>
        <v>00-042</v>
      </c>
    </row>
    <row r="82" spans="2:3" x14ac:dyDescent="0.35">
      <c r="B82" s="52" t="s">
        <v>1153</v>
      </c>
      <c r="C82" s="48" t="str">
        <f t="shared" si="1"/>
        <v>00-042</v>
      </c>
    </row>
    <row r="83" spans="2:3" x14ac:dyDescent="0.35">
      <c r="B83" s="52" t="s">
        <v>1153</v>
      </c>
      <c r="C83" s="48" t="str">
        <f t="shared" si="1"/>
        <v>00-042</v>
      </c>
    </row>
    <row r="84" spans="2:3" x14ac:dyDescent="0.35">
      <c r="B84" s="52" t="s">
        <v>1153</v>
      </c>
      <c r="C84" s="48" t="str">
        <f t="shared" si="1"/>
        <v>00-042</v>
      </c>
    </row>
    <row r="85" spans="2:3" x14ac:dyDescent="0.35">
      <c r="B85" s="52" t="s">
        <v>1153</v>
      </c>
      <c r="C85" s="48" t="str">
        <f t="shared" si="1"/>
        <v>00-042</v>
      </c>
    </row>
    <row r="86" spans="2:3" x14ac:dyDescent="0.35">
      <c r="B86" s="52" t="s">
        <v>1154</v>
      </c>
      <c r="C86" s="48" t="str">
        <f t="shared" si="1"/>
        <v>00-029</v>
      </c>
    </row>
    <row r="87" spans="2:3" x14ac:dyDescent="0.35">
      <c r="B87" s="52" t="s">
        <v>1155</v>
      </c>
      <c r="C87" s="48" t="str">
        <f t="shared" si="1"/>
        <v>00-030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6DF1-B9D6-A645-A1E8-A4AE36589088}">
  <sheetPr>
    <tabColor rgb="FF92D050"/>
  </sheetPr>
  <dimension ref="B2:M30"/>
  <sheetViews>
    <sheetView showGridLines="0" topLeftCell="B1" workbookViewId="0">
      <selection activeCell="G10" sqref="G10"/>
    </sheetView>
  </sheetViews>
  <sheetFormatPr defaultColWidth="11.1640625" defaultRowHeight="15.5" x14ac:dyDescent="0.35"/>
  <cols>
    <col min="2" max="6" width="14.1640625" customWidth="1"/>
    <col min="7" max="7" width="12.1640625" customWidth="1"/>
  </cols>
  <sheetData>
    <row r="2" spans="2:13" x14ac:dyDescent="0.35">
      <c r="B2" s="13" t="s">
        <v>39</v>
      </c>
      <c r="C2" s="14"/>
      <c r="D2" s="14"/>
      <c r="E2" s="14"/>
      <c r="F2" s="14"/>
      <c r="G2" s="14"/>
      <c r="H2" s="15"/>
    </row>
    <row r="3" spans="2:13" x14ac:dyDescent="0.35">
      <c r="B3" s="16" t="s">
        <v>42</v>
      </c>
      <c r="H3" s="17"/>
      <c r="L3" s="8" t="s">
        <v>45</v>
      </c>
      <c r="M3" s="12">
        <v>4.45</v>
      </c>
    </row>
    <row r="4" spans="2:13" x14ac:dyDescent="0.35">
      <c r="B4" s="16" t="s">
        <v>43</v>
      </c>
      <c r="H4" s="17"/>
      <c r="L4" s="8" t="s">
        <v>46</v>
      </c>
      <c r="M4" s="12">
        <v>3.95</v>
      </c>
    </row>
    <row r="5" spans="2:13" x14ac:dyDescent="0.35">
      <c r="B5" s="18" t="s">
        <v>44</v>
      </c>
      <c r="C5" s="19"/>
      <c r="D5" s="19"/>
      <c r="E5" s="19"/>
      <c r="F5" s="19"/>
      <c r="G5" s="19"/>
      <c r="H5" s="20"/>
    </row>
    <row r="8" spans="2:13" ht="39" x14ac:dyDescent="0.35">
      <c r="B8" s="8" t="s">
        <v>24</v>
      </c>
      <c r="C8" s="8" t="s">
        <v>25</v>
      </c>
      <c r="D8" s="8" t="s">
        <v>26</v>
      </c>
      <c r="E8" s="8" t="s">
        <v>27</v>
      </c>
      <c r="F8" s="8" t="s">
        <v>35</v>
      </c>
      <c r="G8" s="8" t="s">
        <v>40</v>
      </c>
      <c r="H8" s="8" t="s">
        <v>41</v>
      </c>
    </row>
    <row r="9" spans="2:13" x14ac:dyDescent="0.35">
      <c r="B9" s="5">
        <v>44075</v>
      </c>
      <c r="C9" s="6" t="s">
        <v>28</v>
      </c>
      <c r="D9" s="7">
        <v>0.8</v>
      </c>
      <c r="E9" s="6">
        <v>20</v>
      </c>
      <c r="F9" s="11">
        <f>'2'!F9</f>
        <v>0</v>
      </c>
      <c r="G9" s="10"/>
      <c r="H9" s="10"/>
    </row>
    <row r="10" spans="2:13" x14ac:dyDescent="0.35">
      <c r="B10" s="5">
        <v>44076</v>
      </c>
      <c r="C10" s="6" t="s">
        <v>29</v>
      </c>
      <c r="D10" s="7">
        <v>1.2</v>
      </c>
      <c r="E10" s="6">
        <v>15</v>
      </c>
      <c r="F10" s="11">
        <f>'2'!F10</f>
        <v>0</v>
      </c>
      <c r="G10" s="10"/>
      <c r="H10" s="10"/>
    </row>
    <row r="11" spans="2:13" x14ac:dyDescent="0.35">
      <c r="B11" s="5">
        <v>44077</v>
      </c>
      <c r="C11" s="6" t="s">
        <v>30</v>
      </c>
      <c r="D11" s="7">
        <v>5.6</v>
      </c>
      <c r="E11" s="6">
        <v>6</v>
      </c>
      <c r="F11" s="11">
        <f>'2'!F11</f>
        <v>0</v>
      </c>
      <c r="G11" s="10"/>
      <c r="H11" s="10"/>
    </row>
    <row r="12" spans="2:13" x14ac:dyDescent="0.35">
      <c r="B12" s="5">
        <v>44078</v>
      </c>
      <c r="C12" s="6" t="s">
        <v>31</v>
      </c>
      <c r="D12" s="7">
        <v>3.5</v>
      </c>
      <c r="E12" s="6">
        <v>10</v>
      </c>
      <c r="F12" s="11">
        <f>'2'!F12</f>
        <v>0</v>
      </c>
      <c r="G12" s="10"/>
      <c r="H12" s="10"/>
    </row>
    <row r="13" spans="2:13" x14ac:dyDescent="0.35">
      <c r="B13" s="5">
        <v>44079</v>
      </c>
      <c r="C13" s="6" t="s">
        <v>32</v>
      </c>
      <c r="D13" s="7">
        <v>5</v>
      </c>
      <c r="E13" s="6">
        <v>8</v>
      </c>
      <c r="F13" s="11">
        <f>'2'!F13</f>
        <v>0</v>
      </c>
      <c r="G13" s="10"/>
      <c r="H13" s="10"/>
    </row>
    <row r="14" spans="2:13" x14ac:dyDescent="0.35">
      <c r="B14" s="5">
        <v>44080</v>
      </c>
      <c r="C14" s="6" t="s">
        <v>33</v>
      </c>
      <c r="D14" s="7">
        <v>0.75</v>
      </c>
      <c r="E14" s="6">
        <v>25</v>
      </c>
      <c r="F14" s="11">
        <f>'2'!F14</f>
        <v>0</v>
      </c>
      <c r="G14" s="10"/>
      <c r="H14" s="10"/>
    </row>
    <row r="15" spans="2:13" x14ac:dyDescent="0.35">
      <c r="B15" s="5">
        <v>44081</v>
      </c>
      <c r="C15" s="6" t="s">
        <v>34</v>
      </c>
      <c r="D15" s="7">
        <v>10</v>
      </c>
      <c r="E15" s="6">
        <v>3</v>
      </c>
      <c r="F15" s="11">
        <f>'2'!F15</f>
        <v>0</v>
      </c>
      <c r="G15" s="10"/>
      <c r="H15" s="10"/>
    </row>
    <row r="16" spans="2:13" x14ac:dyDescent="0.35">
      <c r="B16" s="5">
        <v>44082</v>
      </c>
      <c r="C16" s="6" t="s">
        <v>28</v>
      </c>
      <c r="D16" s="7">
        <v>0.8</v>
      </c>
      <c r="E16" s="6">
        <v>12</v>
      </c>
      <c r="F16" s="11">
        <f>'2'!F16</f>
        <v>0</v>
      </c>
      <c r="G16" s="10"/>
      <c r="H16" s="10"/>
    </row>
    <row r="17" spans="2:8" x14ac:dyDescent="0.35">
      <c r="B17" s="5">
        <v>44083</v>
      </c>
      <c r="C17" s="6" t="s">
        <v>29</v>
      </c>
      <c r="D17" s="7">
        <v>1.2</v>
      </c>
      <c r="E17" s="6">
        <v>5</v>
      </c>
      <c r="F17" s="11">
        <f>'2'!F17</f>
        <v>0</v>
      </c>
      <c r="G17" s="10"/>
      <c r="H17" s="10"/>
    </row>
    <row r="18" spans="2:8" x14ac:dyDescent="0.35">
      <c r="B18" s="5">
        <v>44084</v>
      </c>
      <c r="C18" s="6" t="s">
        <v>30</v>
      </c>
      <c r="D18" s="7">
        <v>5.6</v>
      </c>
      <c r="E18" s="6">
        <v>26</v>
      </c>
      <c r="F18" s="11">
        <f>'2'!F18</f>
        <v>0</v>
      </c>
      <c r="G18" s="10"/>
      <c r="H18" s="10"/>
    </row>
    <row r="19" spans="2:8" x14ac:dyDescent="0.35">
      <c r="B19" s="5">
        <v>44085</v>
      </c>
      <c r="C19" s="6" t="s">
        <v>31</v>
      </c>
      <c r="D19" s="7">
        <v>3.5</v>
      </c>
      <c r="E19" s="6">
        <v>1</v>
      </c>
      <c r="F19" s="11">
        <f>'2'!F19</f>
        <v>0</v>
      </c>
      <c r="G19" s="10"/>
      <c r="H19" s="10"/>
    </row>
    <row r="20" spans="2:8" x14ac:dyDescent="0.35">
      <c r="B20" s="5">
        <v>44086</v>
      </c>
      <c r="C20" s="6" t="s">
        <v>32</v>
      </c>
      <c r="D20" s="7">
        <v>5</v>
      </c>
      <c r="E20" s="6">
        <v>12</v>
      </c>
      <c r="F20" s="11">
        <f>'2'!F20</f>
        <v>0</v>
      </c>
      <c r="G20" s="10"/>
      <c r="H20" s="10"/>
    </row>
    <row r="21" spans="2:8" x14ac:dyDescent="0.35">
      <c r="B21" s="5">
        <v>44087</v>
      </c>
      <c r="C21" s="6" t="s">
        <v>33</v>
      </c>
      <c r="D21" s="7">
        <v>0.75</v>
      </c>
      <c r="E21" s="6">
        <v>3</v>
      </c>
      <c r="F21" s="11">
        <f>'2'!F21</f>
        <v>0</v>
      </c>
      <c r="G21" s="10"/>
      <c r="H21" s="10"/>
    </row>
    <row r="22" spans="2:8" x14ac:dyDescent="0.35">
      <c r="B22" s="5">
        <v>44088</v>
      </c>
      <c r="C22" s="6" t="s">
        <v>34</v>
      </c>
      <c r="D22" s="7">
        <v>10</v>
      </c>
      <c r="E22" s="6">
        <v>2</v>
      </c>
      <c r="F22" s="11">
        <f>'2'!F22</f>
        <v>0</v>
      </c>
      <c r="G22" s="10"/>
      <c r="H22" s="10"/>
    </row>
    <row r="23" spans="2:8" x14ac:dyDescent="0.35">
      <c r="B23" s="5">
        <v>44089</v>
      </c>
      <c r="C23" s="6" t="s">
        <v>28</v>
      </c>
      <c r="D23" s="7">
        <v>0.8</v>
      </c>
      <c r="E23" s="6">
        <v>6</v>
      </c>
      <c r="F23" s="11">
        <f>'2'!F23</f>
        <v>0</v>
      </c>
      <c r="G23" s="10"/>
      <c r="H23" s="10"/>
    </row>
    <row r="24" spans="2:8" x14ac:dyDescent="0.35">
      <c r="B24" s="5">
        <v>44090</v>
      </c>
      <c r="C24" s="6" t="s">
        <v>29</v>
      </c>
      <c r="D24" s="7">
        <v>1.2</v>
      </c>
      <c r="E24" s="6">
        <v>45</v>
      </c>
      <c r="F24" s="11">
        <f>'2'!F24</f>
        <v>0</v>
      </c>
      <c r="G24" s="10"/>
      <c r="H24" s="10"/>
    </row>
    <row r="25" spans="2:8" x14ac:dyDescent="0.35">
      <c r="B25" s="5">
        <v>44091</v>
      </c>
      <c r="C25" s="6" t="s">
        <v>30</v>
      </c>
      <c r="D25" s="7">
        <v>5.6</v>
      </c>
      <c r="E25" s="6">
        <v>18</v>
      </c>
      <c r="F25" s="11">
        <f>'2'!F25</f>
        <v>0</v>
      </c>
      <c r="G25" s="10"/>
      <c r="H25" s="10"/>
    </row>
    <row r="26" spans="2:8" x14ac:dyDescent="0.35">
      <c r="B26" s="5">
        <v>44092</v>
      </c>
      <c r="C26" s="6" t="s">
        <v>31</v>
      </c>
      <c r="D26" s="7">
        <v>3.5</v>
      </c>
      <c r="E26" s="6">
        <v>42</v>
      </c>
      <c r="F26" s="11">
        <f>'2'!F26</f>
        <v>0</v>
      </c>
      <c r="G26" s="10"/>
      <c r="H26" s="10"/>
    </row>
    <row r="27" spans="2:8" x14ac:dyDescent="0.35">
      <c r="B27" s="5">
        <v>44093</v>
      </c>
      <c r="C27" s="6" t="s">
        <v>32</v>
      </c>
      <c r="D27" s="7">
        <v>5</v>
      </c>
      <c r="E27" s="6">
        <v>15</v>
      </c>
      <c r="F27" s="11">
        <f>'2'!F27</f>
        <v>0</v>
      </c>
      <c r="G27" s="10"/>
      <c r="H27" s="10"/>
    </row>
    <row r="28" spans="2:8" x14ac:dyDescent="0.35">
      <c r="B28" s="5">
        <v>44094</v>
      </c>
      <c r="C28" s="6" t="s">
        <v>33</v>
      </c>
      <c r="D28" s="7">
        <v>0.75</v>
      </c>
      <c r="E28" s="6">
        <v>1</v>
      </c>
      <c r="F28" s="11">
        <f>'2'!F28</f>
        <v>0</v>
      </c>
      <c r="G28" s="10"/>
      <c r="H28" s="10"/>
    </row>
    <row r="29" spans="2:8" x14ac:dyDescent="0.35">
      <c r="B29" s="5">
        <v>44095</v>
      </c>
      <c r="C29" s="6" t="s">
        <v>34</v>
      </c>
      <c r="D29" s="7">
        <v>10</v>
      </c>
      <c r="E29" s="6">
        <v>6</v>
      </c>
      <c r="F29" s="11">
        <f>'2'!F29</f>
        <v>0</v>
      </c>
      <c r="G29" s="10"/>
      <c r="H29" s="10"/>
    </row>
    <row r="30" spans="2:8" x14ac:dyDescent="0.35">
      <c r="B30" s="95" t="s">
        <v>6</v>
      </c>
      <c r="C30" s="96"/>
      <c r="D30" s="96"/>
      <c r="E30" s="97"/>
      <c r="F30" s="11">
        <f>'2'!F30</f>
        <v>0</v>
      </c>
      <c r="G30" s="10"/>
      <c r="H30" s="10"/>
    </row>
  </sheetData>
  <mergeCells count="1">
    <mergeCell ref="B30:E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56BA-87DC-1F44-9362-1DA3BD9DF543}">
  <sheetPr>
    <tabColor rgb="FF92D050"/>
  </sheetPr>
  <dimension ref="B2:H23"/>
  <sheetViews>
    <sheetView showGridLines="0" workbookViewId="0">
      <selection activeCell="F12" sqref="F12"/>
    </sheetView>
  </sheetViews>
  <sheetFormatPr defaultColWidth="11.1640625" defaultRowHeight="15.5" x14ac:dyDescent="0.35"/>
  <cols>
    <col min="2" max="6" width="14.1640625" customWidth="1"/>
    <col min="7" max="7" width="12.1640625" customWidth="1"/>
  </cols>
  <sheetData>
    <row r="2" spans="2:8" x14ac:dyDescent="0.35">
      <c r="B2" s="13" t="s">
        <v>47</v>
      </c>
      <c r="C2" s="14"/>
      <c r="D2" s="14"/>
      <c r="E2" s="14"/>
      <c r="F2" s="14"/>
      <c r="G2" s="14"/>
      <c r="H2" s="15"/>
    </row>
    <row r="3" spans="2:8" x14ac:dyDescent="0.35">
      <c r="B3" s="16" t="s">
        <v>48</v>
      </c>
      <c r="H3" s="17"/>
    </row>
    <row r="4" spans="2:8" x14ac:dyDescent="0.35">
      <c r="B4" s="16" t="s">
        <v>49</v>
      </c>
      <c r="H4" s="17"/>
    </row>
    <row r="5" spans="2:8" x14ac:dyDescent="0.35">
      <c r="B5" s="18"/>
      <c r="C5" s="19"/>
      <c r="D5" s="19"/>
      <c r="E5" s="19"/>
      <c r="F5" s="19"/>
      <c r="G5" s="19"/>
      <c r="H5" s="20"/>
    </row>
    <row r="11" spans="2:8" x14ac:dyDescent="0.35">
      <c r="B11" s="8" t="s">
        <v>50</v>
      </c>
      <c r="D11" s="8" t="s">
        <v>51</v>
      </c>
      <c r="F11" s="8" t="s">
        <v>24</v>
      </c>
      <c r="H11" s="8" t="s">
        <v>52</v>
      </c>
    </row>
    <row r="12" spans="2:8" x14ac:dyDescent="0.35">
      <c r="B12" s="10"/>
      <c r="D12" s="10"/>
      <c r="F12" s="21"/>
      <c r="H12" s="21"/>
    </row>
    <row r="13" spans="2:8" x14ac:dyDescent="0.35">
      <c r="B13" s="10"/>
      <c r="D13" s="10"/>
      <c r="F13" s="21"/>
      <c r="H13" s="21"/>
    </row>
    <row r="14" spans="2:8" x14ac:dyDescent="0.35">
      <c r="B14" s="10"/>
      <c r="D14" s="10"/>
      <c r="F14" s="21"/>
      <c r="H14" s="21"/>
    </row>
    <row r="15" spans="2:8" x14ac:dyDescent="0.35">
      <c r="B15" s="10"/>
      <c r="D15" s="10"/>
      <c r="F15" s="21"/>
      <c r="H15" s="21"/>
    </row>
    <row r="16" spans="2:8" x14ac:dyDescent="0.35">
      <c r="B16" s="10"/>
      <c r="D16" s="10"/>
      <c r="F16" s="21"/>
      <c r="H16" s="21"/>
    </row>
    <row r="17" spans="2:8" x14ac:dyDescent="0.35">
      <c r="B17" s="10"/>
      <c r="D17" s="10"/>
      <c r="F17" s="21"/>
      <c r="H17" s="21"/>
    </row>
    <row r="18" spans="2:8" x14ac:dyDescent="0.35">
      <c r="B18" s="10"/>
      <c r="D18" s="10"/>
      <c r="F18" s="21"/>
      <c r="H18" s="21"/>
    </row>
    <row r="19" spans="2:8" x14ac:dyDescent="0.35">
      <c r="D19" s="10"/>
      <c r="F19" s="21"/>
      <c r="H19" s="21"/>
    </row>
    <row r="20" spans="2:8" x14ac:dyDescent="0.35">
      <c r="D20" s="10"/>
      <c r="F20" s="21"/>
      <c r="H20" s="21"/>
    </row>
    <row r="21" spans="2:8" x14ac:dyDescent="0.35">
      <c r="D21" s="10"/>
      <c r="F21" s="21"/>
      <c r="H21" s="21"/>
    </row>
    <row r="22" spans="2:8" x14ac:dyDescent="0.35">
      <c r="D22" s="10"/>
      <c r="F22" s="21"/>
      <c r="H22" s="21"/>
    </row>
    <row r="23" spans="2:8" x14ac:dyDescent="0.35">
      <c r="D23" s="10"/>
      <c r="F23" s="21"/>
      <c r="H23" s="21"/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0A96-D3A8-E749-904D-17E511D5D510}">
  <sheetPr>
    <tabColor rgb="FF92D050"/>
  </sheetPr>
  <dimension ref="B2:H14"/>
  <sheetViews>
    <sheetView showGridLines="0" workbookViewId="0">
      <selection activeCell="B3" sqref="B3"/>
    </sheetView>
  </sheetViews>
  <sheetFormatPr defaultColWidth="11.1640625" defaultRowHeight="15.5" x14ac:dyDescent="0.35"/>
  <cols>
    <col min="2" max="6" width="14.1640625" customWidth="1"/>
    <col min="7" max="7" width="12.1640625" customWidth="1"/>
  </cols>
  <sheetData>
    <row r="2" spans="2:8" x14ac:dyDescent="0.35">
      <c r="B2" s="13" t="s">
        <v>53</v>
      </c>
      <c r="C2" s="14"/>
      <c r="D2" s="14"/>
      <c r="E2" s="14"/>
      <c r="F2" s="14"/>
      <c r="G2" s="14"/>
      <c r="H2" s="15"/>
    </row>
    <row r="3" spans="2:8" x14ac:dyDescent="0.35">
      <c r="B3" s="16" t="s">
        <v>60</v>
      </c>
      <c r="H3" s="17"/>
    </row>
    <row r="4" spans="2:8" x14ac:dyDescent="0.35">
      <c r="B4" s="23" t="s">
        <v>54</v>
      </c>
      <c r="H4" s="17"/>
    </row>
    <row r="5" spans="2:8" x14ac:dyDescent="0.35">
      <c r="B5" s="23" t="s">
        <v>55</v>
      </c>
      <c r="H5" s="17"/>
    </row>
    <row r="6" spans="2:8" x14ac:dyDescent="0.35">
      <c r="B6" s="23" t="s">
        <v>56</v>
      </c>
      <c r="H6" s="17"/>
    </row>
    <row r="7" spans="2:8" x14ac:dyDescent="0.35">
      <c r="B7" s="16"/>
      <c r="H7" s="17"/>
    </row>
    <row r="8" spans="2:8" x14ac:dyDescent="0.35">
      <c r="B8" s="16" t="s">
        <v>61</v>
      </c>
      <c r="H8" s="17"/>
    </row>
    <row r="9" spans="2:8" x14ac:dyDescent="0.35">
      <c r="B9" s="16"/>
      <c r="H9" s="17"/>
    </row>
    <row r="10" spans="2:8" x14ac:dyDescent="0.35">
      <c r="B10" s="23" t="s">
        <v>59</v>
      </c>
      <c r="H10" s="17"/>
    </row>
    <row r="11" spans="2:8" x14ac:dyDescent="0.35">
      <c r="B11" s="23" t="s">
        <v>57</v>
      </c>
      <c r="H11" s="17"/>
    </row>
    <row r="12" spans="2:8" x14ac:dyDescent="0.35">
      <c r="B12" s="23" t="s">
        <v>58</v>
      </c>
      <c r="H12" s="17"/>
    </row>
    <row r="13" spans="2:8" x14ac:dyDescent="0.35">
      <c r="B13" s="16"/>
      <c r="H13" s="17"/>
    </row>
    <row r="14" spans="2:8" x14ac:dyDescent="0.35">
      <c r="B14" s="18"/>
      <c r="C14" s="19"/>
      <c r="D14" s="19"/>
      <c r="E14" s="19"/>
      <c r="F14" s="19"/>
      <c r="G14" s="19"/>
      <c r="H14" s="20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958F-3267-8E42-989B-4CC382CDAE3F}">
  <sheetPr>
    <tabColor theme="7" tint="0.59999389629810485"/>
  </sheetPr>
  <dimension ref="B2:J212"/>
  <sheetViews>
    <sheetView showGridLines="0" zoomScale="125" workbookViewId="0"/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</cols>
  <sheetData>
    <row r="2" spans="2:10" x14ac:dyDescent="0.35">
      <c r="B2" s="13" t="s">
        <v>62</v>
      </c>
      <c r="C2" s="14"/>
      <c r="D2" s="14"/>
      <c r="E2" s="14"/>
      <c r="F2" s="14"/>
      <c r="G2" s="14"/>
      <c r="H2" s="15"/>
    </row>
    <row r="3" spans="2:10" x14ac:dyDescent="0.35">
      <c r="B3" s="16" t="s">
        <v>431</v>
      </c>
      <c r="H3" s="17"/>
    </row>
    <row r="4" spans="2:10" x14ac:dyDescent="0.35">
      <c r="B4" s="34" t="s">
        <v>432</v>
      </c>
      <c r="H4" s="17"/>
    </row>
    <row r="5" spans="2:10" x14ac:dyDescent="0.35">
      <c r="B5" s="34"/>
      <c r="H5" s="17"/>
    </row>
    <row r="6" spans="2:10" x14ac:dyDescent="0.35">
      <c r="B6" s="34" t="s">
        <v>433</v>
      </c>
      <c r="H6" s="17"/>
    </row>
    <row r="7" spans="2:10" x14ac:dyDescent="0.35">
      <c r="B7" s="18"/>
      <c r="C7" s="19"/>
      <c r="D7" s="19"/>
      <c r="E7" s="19"/>
      <c r="F7" s="19"/>
      <c r="G7" s="19"/>
      <c r="H7" s="20"/>
    </row>
    <row r="11" spans="2:10" ht="26" x14ac:dyDescent="0.35">
      <c r="B11" s="8" t="s">
        <v>63</v>
      </c>
      <c r="C11" s="8" t="s">
        <v>64</v>
      </c>
      <c r="D11" s="8" t="s">
        <v>65</v>
      </c>
      <c r="E11" s="8" t="s">
        <v>66</v>
      </c>
      <c r="F11" s="8" t="s">
        <v>228</v>
      </c>
      <c r="G11" s="8" t="s">
        <v>229</v>
      </c>
      <c r="H11" s="8" t="s">
        <v>230</v>
      </c>
    </row>
    <row r="12" spans="2:10" x14ac:dyDescent="0.35">
      <c r="B12" s="24">
        <v>1</v>
      </c>
      <c r="C12" s="25" t="s">
        <v>67</v>
      </c>
      <c r="D12" s="25" t="s">
        <v>68</v>
      </c>
      <c r="E12" s="26" t="s">
        <v>69</v>
      </c>
      <c r="F12" s="32">
        <v>900</v>
      </c>
      <c r="G12" s="27" t="s">
        <v>232</v>
      </c>
      <c r="H12" s="40"/>
      <c r="I12" s="30"/>
      <c r="J12" s="31"/>
    </row>
    <row r="13" spans="2:10" x14ac:dyDescent="0.35">
      <c r="B13" s="24">
        <v>2</v>
      </c>
      <c r="C13" s="25" t="s">
        <v>71</v>
      </c>
      <c r="D13" s="25" t="s">
        <v>72</v>
      </c>
      <c r="E13" s="26" t="s">
        <v>69</v>
      </c>
      <c r="F13" s="32">
        <v>640</v>
      </c>
      <c r="G13" s="27" t="s">
        <v>233</v>
      </c>
      <c r="H13" s="40"/>
      <c r="I13" s="30"/>
      <c r="J13" s="31"/>
    </row>
    <row r="14" spans="2:10" x14ac:dyDescent="0.35">
      <c r="B14" s="24">
        <v>3</v>
      </c>
      <c r="C14" s="25" t="s">
        <v>73</v>
      </c>
      <c r="D14" s="25" t="s">
        <v>74</v>
      </c>
      <c r="E14" s="26" t="s">
        <v>69</v>
      </c>
      <c r="F14" s="32">
        <v>4500</v>
      </c>
      <c r="G14" s="27" t="s">
        <v>234</v>
      </c>
      <c r="H14" s="40"/>
      <c r="I14" s="30"/>
      <c r="J14" s="31"/>
    </row>
    <row r="15" spans="2:10" x14ac:dyDescent="0.35">
      <c r="B15" s="24">
        <v>4</v>
      </c>
      <c r="C15" s="25" t="s">
        <v>75</v>
      </c>
      <c r="D15" s="25" t="s">
        <v>76</v>
      </c>
      <c r="E15" s="26" t="s">
        <v>77</v>
      </c>
      <c r="F15" s="32">
        <v>650</v>
      </c>
      <c r="G15" s="27" t="s">
        <v>235</v>
      </c>
      <c r="H15" s="40"/>
      <c r="I15" s="30"/>
      <c r="J15" s="31"/>
    </row>
    <row r="16" spans="2:10" x14ac:dyDescent="0.35">
      <c r="B16" s="24">
        <v>5</v>
      </c>
      <c r="C16" s="25" t="s">
        <v>78</v>
      </c>
      <c r="D16" s="25" t="s">
        <v>79</v>
      </c>
      <c r="E16" s="26" t="s">
        <v>80</v>
      </c>
      <c r="F16" s="32">
        <v>800</v>
      </c>
      <c r="G16" s="27" t="s">
        <v>236</v>
      </c>
      <c r="H16" s="40"/>
      <c r="I16" s="30"/>
      <c r="J16" s="31"/>
    </row>
    <row r="17" spans="2:10" x14ac:dyDescent="0.35">
      <c r="B17" s="24">
        <v>6</v>
      </c>
      <c r="C17" s="25" t="s">
        <v>81</v>
      </c>
      <c r="D17" s="25" t="s">
        <v>82</v>
      </c>
      <c r="E17" s="26" t="s">
        <v>80</v>
      </c>
      <c r="F17" s="32">
        <v>900</v>
      </c>
      <c r="G17" s="27" t="s">
        <v>237</v>
      </c>
      <c r="H17" s="40"/>
      <c r="I17" s="30"/>
      <c r="J17" s="31"/>
    </row>
    <row r="18" spans="2:10" x14ac:dyDescent="0.35">
      <c r="B18" s="24">
        <v>7</v>
      </c>
      <c r="C18" s="25" t="s">
        <v>83</v>
      </c>
      <c r="D18" s="25" t="s">
        <v>84</v>
      </c>
      <c r="E18" s="26" t="s">
        <v>77</v>
      </c>
      <c r="F18" s="32">
        <v>650</v>
      </c>
      <c r="G18" s="27" t="s">
        <v>238</v>
      </c>
      <c r="H18" s="40"/>
      <c r="I18" s="30"/>
      <c r="J18" s="31"/>
    </row>
    <row r="19" spans="2:10" x14ac:dyDescent="0.35">
      <c r="B19" s="24">
        <v>8</v>
      </c>
      <c r="C19" s="25" t="s">
        <v>86</v>
      </c>
      <c r="D19" s="25" t="s">
        <v>87</v>
      </c>
      <c r="E19" s="26" t="s">
        <v>69</v>
      </c>
      <c r="F19" s="32">
        <v>420</v>
      </c>
      <c r="G19" s="27" t="s">
        <v>239</v>
      </c>
      <c r="H19" s="40"/>
      <c r="I19" s="30"/>
      <c r="J19" s="31"/>
    </row>
    <row r="20" spans="2:10" x14ac:dyDescent="0.35">
      <c r="B20" s="24">
        <v>9</v>
      </c>
      <c r="C20" s="25" t="s">
        <v>88</v>
      </c>
      <c r="D20" s="25" t="s">
        <v>89</v>
      </c>
      <c r="E20" s="26" t="s">
        <v>77</v>
      </c>
      <c r="F20" s="32">
        <v>820</v>
      </c>
      <c r="G20" s="27" t="s">
        <v>240</v>
      </c>
      <c r="H20" s="40"/>
      <c r="I20" s="30"/>
      <c r="J20" s="31"/>
    </row>
    <row r="21" spans="2:10" x14ac:dyDescent="0.35">
      <c r="B21" s="24">
        <v>10</v>
      </c>
      <c r="C21" s="25" t="s">
        <v>90</v>
      </c>
      <c r="D21" s="25" t="s">
        <v>91</v>
      </c>
      <c r="E21" s="26" t="s">
        <v>92</v>
      </c>
      <c r="F21" s="32">
        <v>650</v>
      </c>
      <c r="G21" s="27" t="s">
        <v>241</v>
      </c>
      <c r="H21" s="40"/>
      <c r="I21" s="30"/>
      <c r="J21" s="31"/>
    </row>
    <row r="22" spans="2:10" x14ac:dyDescent="0.35">
      <c r="B22" s="24">
        <v>11</v>
      </c>
      <c r="C22" s="25" t="s">
        <v>93</v>
      </c>
      <c r="D22" s="25" t="s">
        <v>94</v>
      </c>
      <c r="E22" s="26" t="s">
        <v>95</v>
      </c>
      <c r="F22" s="32">
        <v>650</v>
      </c>
      <c r="G22" s="27" t="s">
        <v>242</v>
      </c>
      <c r="H22" s="40"/>
      <c r="I22" s="30"/>
      <c r="J22" s="31"/>
    </row>
    <row r="23" spans="2:10" x14ac:dyDescent="0.35">
      <c r="B23" s="24">
        <v>12</v>
      </c>
      <c r="C23" s="25" t="s">
        <v>96</v>
      </c>
      <c r="D23" s="25" t="s">
        <v>97</v>
      </c>
      <c r="E23" s="26" t="s">
        <v>95</v>
      </c>
      <c r="F23" s="32">
        <v>900</v>
      </c>
      <c r="G23" s="27" t="s">
        <v>243</v>
      </c>
      <c r="H23" s="40"/>
      <c r="I23" s="30"/>
      <c r="J23" s="31"/>
    </row>
    <row r="24" spans="2:10" x14ac:dyDescent="0.35">
      <c r="B24" s="24">
        <v>13</v>
      </c>
      <c r="C24" s="25" t="s">
        <v>98</v>
      </c>
      <c r="D24" s="25" t="s">
        <v>99</v>
      </c>
      <c r="E24" s="26" t="s">
        <v>77</v>
      </c>
      <c r="F24" s="32">
        <v>640</v>
      </c>
      <c r="G24" s="27" t="s">
        <v>244</v>
      </c>
      <c r="H24" s="40"/>
      <c r="I24" s="30"/>
      <c r="J24" s="31"/>
    </row>
    <row r="25" spans="2:10" x14ac:dyDescent="0.35">
      <c r="B25" s="24">
        <v>14</v>
      </c>
      <c r="C25" s="25" t="s">
        <v>100</v>
      </c>
      <c r="D25" s="25" t="s">
        <v>82</v>
      </c>
      <c r="E25" s="26" t="s">
        <v>80</v>
      </c>
      <c r="F25" s="32">
        <v>650</v>
      </c>
      <c r="G25" s="27" t="s">
        <v>245</v>
      </c>
      <c r="H25" s="40"/>
      <c r="I25" s="30"/>
      <c r="J25" s="31"/>
    </row>
    <row r="26" spans="2:10" x14ac:dyDescent="0.35">
      <c r="B26" s="24">
        <v>15</v>
      </c>
      <c r="C26" s="25" t="s">
        <v>101</v>
      </c>
      <c r="D26" s="25" t="s">
        <v>102</v>
      </c>
      <c r="E26" s="26" t="s">
        <v>80</v>
      </c>
      <c r="F26" s="32">
        <v>800</v>
      </c>
      <c r="G26" s="27" t="s">
        <v>246</v>
      </c>
      <c r="H26" s="40"/>
      <c r="I26" s="30"/>
      <c r="J26" s="31"/>
    </row>
    <row r="27" spans="2:10" x14ac:dyDescent="0.35">
      <c r="B27" s="24">
        <v>16</v>
      </c>
      <c r="C27" s="25" t="s">
        <v>103</v>
      </c>
      <c r="D27" s="25" t="s">
        <v>72</v>
      </c>
      <c r="E27" s="26" t="s">
        <v>92</v>
      </c>
      <c r="F27" s="32">
        <v>700</v>
      </c>
      <c r="G27" s="27" t="s">
        <v>247</v>
      </c>
      <c r="H27" s="40"/>
      <c r="I27" s="30"/>
      <c r="J27" s="31"/>
    </row>
    <row r="28" spans="2:10" x14ac:dyDescent="0.35">
      <c r="B28" s="24">
        <v>17</v>
      </c>
      <c r="C28" s="25" t="s">
        <v>104</v>
      </c>
      <c r="D28" s="25" t="s">
        <v>105</v>
      </c>
      <c r="E28" s="26" t="s">
        <v>95</v>
      </c>
      <c r="F28" s="32">
        <v>880</v>
      </c>
      <c r="G28" s="27" t="s">
        <v>248</v>
      </c>
      <c r="H28" s="40"/>
      <c r="I28" s="30"/>
      <c r="J28" s="31"/>
    </row>
    <row r="29" spans="2:10" x14ac:dyDescent="0.35">
      <c r="B29" s="24">
        <v>18</v>
      </c>
      <c r="C29" s="25" t="s">
        <v>106</v>
      </c>
      <c r="D29" s="25" t="s">
        <v>107</v>
      </c>
      <c r="E29" s="26" t="s">
        <v>77</v>
      </c>
      <c r="F29" s="32">
        <v>300</v>
      </c>
      <c r="G29" s="27" t="s">
        <v>249</v>
      </c>
      <c r="H29" s="40"/>
      <c r="I29" s="30"/>
      <c r="J29" s="31"/>
    </row>
    <row r="30" spans="2:10" x14ac:dyDescent="0.35">
      <c r="B30" s="24">
        <v>19</v>
      </c>
      <c r="C30" s="25" t="s">
        <v>108</v>
      </c>
      <c r="D30" s="25" t="s">
        <v>109</v>
      </c>
      <c r="E30" s="26" t="s">
        <v>80</v>
      </c>
      <c r="F30" s="32">
        <v>880</v>
      </c>
      <c r="G30" s="27" t="s">
        <v>250</v>
      </c>
      <c r="H30" s="40"/>
      <c r="I30" s="30"/>
      <c r="J30" s="31"/>
    </row>
    <row r="31" spans="2:10" x14ac:dyDescent="0.35">
      <c r="B31" s="24">
        <v>20</v>
      </c>
      <c r="C31" s="25" t="s">
        <v>110</v>
      </c>
      <c r="D31" s="25" t="s">
        <v>111</v>
      </c>
      <c r="E31" s="26" t="s">
        <v>69</v>
      </c>
      <c r="F31" s="32">
        <v>900</v>
      </c>
      <c r="G31" s="27" t="s">
        <v>251</v>
      </c>
      <c r="H31" s="40"/>
      <c r="I31" s="30"/>
      <c r="J31" s="31"/>
    </row>
    <row r="32" spans="2:10" x14ac:dyDescent="0.35">
      <c r="B32" s="24">
        <v>21</v>
      </c>
      <c r="C32" s="25" t="s">
        <v>112</v>
      </c>
      <c r="D32" s="25" t="s">
        <v>99</v>
      </c>
      <c r="E32" s="26" t="s">
        <v>77</v>
      </c>
      <c r="F32" s="32">
        <v>720</v>
      </c>
      <c r="G32" s="27" t="s">
        <v>252</v>
      </c>
      <c r="H32" s="40"/>
      <c r="I32" s="30"/>
      <c r="J32" s="31"/>
    </row>
    <row r="33" spans="2:10" x14ac:dyDescent="0.35">
      <c r="B33" s="24">
        <v>22</v>
      </c>
      <c r="C33" s="25" t="s">
        <v>113</v>
      </c>
      <c r="D33" s="25" t="s">
        <v>114</v>
      </c>
      <c r="E33" s="26" t="s">
        <v>80</v>
      </c>
      <c r="F33" s="32">
        <v>650</v>
      </c>
      <c r="G33" s="27" t="s">
        <v>253</v>
      </c>
      <c r="H33" s="40"/>
      <c r="I33" s="30"/>
      <c r="J33" s="31"/>
    </row>
    <row r="34" spans="2:10" x14ac:dyDescent="0.35">
      <c r="B34" s="24">
        <v>23</v>
      </c>
      <c r="C34" s="25" t="s">
        <v>115</v>
      </c>
      <c r="D34" s="25" t="s">
        <v>107</v>
      </c>
      <c r="E34" s="26" t="s">
        <v>95</v>
      </c>
      <c r="F34" s="32">
        <v>2000</v>
      </c>
      <c r="G34" s="27" t="s">
        <v>254</v>
      </c>
      <c r="H34" s="40"/>
      <c r="I34" s="30"/>
      <c r="J34" s="31"/>
    </row>
    <row r="35" spans="2:10" x14ac:dyDescent="0.35">
      <c r="B35" s="24">
        <v>24</v>
      </c>
      <c r="C35" s="25" t="s">
        <v>116</v>
      </c>
      <c r="D35" s="25" t="s">
        <v>117</v>
      </c>
      <c r="E35" s="26" t="s">
        <v>92</v>
      </c>
      <c r="F35" s="32">
        <v>4500</v>
      </c>
      <c r="G35" s="27" t="s">
        <v>255</v>
      </c>
      <c r="H35" s="40"/>
      <c r="I35" s="30"/>
      <c r="J35" s="31"/>
    </row>
    <row r="36" spans="2:10" x14ac:dyDescent="0.35">
      <c r="B36" s="24">
        <v>25</v>
      </c>
      <c r="C36" s="25" t="s">
        <v>118</v>
      </c>
      <c r="D36" s="25" t="s">
        <v>119</v>
      </c>
      <c r="E36" s="26" t="s">
        <v>80</v>
      </c>
      <c r="F36" s="32">
        <v>700</v>
      </c>
      <c r="G36" s="27" t="s">
        <v>256</v>
      </c>
      <c r="H36" s="40"/>
      <c r="I36" s="30"/>
      <c r="J36" s="31"/>
    </row>
    <row r="37" spans="2:10" x14ac:dyDescent="0.35">
      <c r="B37" s="24">
        <v>26</v>
      </c>
      <c r="C37" s="25" t="s">
        <v>120</v>
      </c>
      <c r="D37" s="25" t="s">
        <v>121</v>
      </c>
      <c r="E37" s="26" t="s">
        <v>69</v>
      </c>
      <c r="F37" s="32">
        <v>6000</v>
      </c>
      <c r="G37" s="27" t="s">
        <v>257</v>
      </c>
      <c r="H37" s="40"/>
      <c r="I37" s="30"/>
      <c r="J37" s="31"/>
    </row>
    <row r="38" spans="2:10" x14ac:dyDescent="0.35">
      <c r="B38" s="24">
        <v>27</v>
      </c>
      <c r="C38" s="25" t="s">
        <v>122</v>
      </c>
      <c r="D38" s="25" t="s">
        <v>111</v>
      </c>
      <c r="E38" s="26" t="s">
        <v>77</v>
      </c>
      <c r="F38" s="32">
        <v>900</v>
      </c>
      <c r="G38" s="27" t="s">
        <v>258</v>
      </c>
      <c r="H38" s="40"/>
      <c r="I38" s="30"/>
      <c r="J38" s="31"/>
    </row>
    <row r="39" spans="2:10" x14ac:dyDescent="0.35">
      <c r="B39" s="24">
        <v>28</v>
      </c>
      <c r="C39" s="25" t="s">
        <v>123</v>
      </c>
      <c r="D39" s="25" t="s">
        <v>99</v>
      </c>
      <c r="E39" s="26" t="s">
        <v>77</v>
      </c>
      <c r="F39" s="32">
        <v>720</v>
      </c>
      <c r="G39" s="27" t="s">
        <v>259</v>
      </c>
      <c r="H39" s="40"/>
      <c r="I39" s="30"/>
      <c r="J39" s="31"/>
    </row>
    <row r="40" spans="2:10" x14ac:dyDescent="0.35">
      <c r="B40" s="24">
        <v>29</v>
      </c>
      <c r="C40" s="25" t="s">
        <v>124</v>
      </c>
      <c r="D40" s="25" t="s">
        <v>114</v>
      </c>
      <c r="E40" s="26" t="s">
        <v>69</v>
      </c>
      <c r="F40" s="32">
        <v>650</v>
      </c>
      <c r="G40" s="27" t="s">
        <v>260</v>
      </c>
      <c r="H40" s="40"/>
      <c r="I40" s="30"/>
      <c r="J40" s="31"/>
    </row>
    <row r="41" spans="2:10" x14ac:dyDescent="0.35">
      <c r="B41" s="24">
        <v>30</v>
      </c>
      <c r="C41" s="25" t="s">
        <v>125</v>
      </c>
      <c r="D41" s="25" t="s">
        <v>107</v>
      </c>
      <c r="E41" s="26" t="s">
        <v>80</v>
      </c>
      <c r="F41" s="32">
        <v>2000</v>
      </c>
      <c r="G41" s="27" t="s">
        <v>261</v>
      </c>
      <c r="H41" s="40"/>
      <c r="I41" s="30"/>
      <c r="J41" s="31"/>
    </row>
    <row r="42" spans="2:10" x14ac:dyDescent="0.35">
      <c r="B42" s="24">
        <v>31</v>
      </c>
      <c r="C42" s="25" t="s">
        <v>126</v>
      </c>
      <c r="D42" s="25" t="s">
        <v>117</v>
      </c>
      <c r="E42" s="26" t="s">
        <v>77</v>
      </c>
      <c r="F42" s="32">
        <v>4500</v>
      </c>
      <c r="G42" s="27" t="s">
        <v>262</v>
      </c>
      <c r="H42" s="40"/>
      <c r="I42" s="30"/>
      <c r="J42" s="31"/>
    </row>
    <row r="43" spans="2:10" x14ac:dyDescent="0.35">
      <c r="B43" s="24">
        <v>32</v>
      </c>
      <c r="C43" s="25" t="s">
        <v>127</v>
      </c>
      <c r="D43" s="25" t="s">
        <v>119</v>
      </c>
      <c r="E43" s="26" t="s">
        <v>95</v>
      </c>
      <c r="F43" s="32">
        <v>700</v>
      </c>
      <c r="G43" s="27" t="s">
        <v>263</v>
      </c>
      <c r="H43" s="40"/>
      <c r="I43" s="30"/>
      <c r="J43" s="31"/>
    </row>
    <row r="44" spans="2:10" x14ac:dyDescent="0.35">
      <c r="B44" s="24">
        <v>33</v>
      </c>
      <c r="C44" s="25" t="s">
        <v>128</v>
      </c>
      <c r="D44" s="25" t="s">
        <v>121</v>
      </c>
      <c r="E44" s="26" t="s">
        <v>80</v>
      </c>
      <c r="F44" s="32">
        <v>6000</v>
      </c>
      <c r="G44" s="27" t="s">
        <v>264</v>
      </c>
      <c r="H44" s="40"/>
      <c r="I44" s="30"/>
      <c r="J44" s="31"/>
    </row>
    <row r="45" spans="2:10" x14ac:dyDescent="0.35">
      <c r="B45" s="24">
        <v>34</v>
      </c>
      <c r="C45" s="25" t="s">
        <v>129</v>
      </c>
      <c r="D45" s="25" t="s">
        <v>68</v>
      </c>
      <c r="E45" s="26" t="s">
        <v>77</v>
      </c>
      <c r="F45" s="32">
        <v>900</v>
      </c>
      <c r="G45" s="27" t="s">
        <v>265</v>
      </c>
      <c r="H45" s="40"/>
      <c r="I45" s="30"/>
      <c r="J45" s="31"/>
    </row>
    <row r="46" spans="2:10" x14ac:dyDescent="0.35">
      <c r="B46" s="24">
        <v>35</v>
      </c>
      <c r="C46" s="25" t="s">
        <v>130</v>
      </c>
      <c r="D46" s="25" t="s">
        <v>72</v>
      </c>
      <c r="E46" s="26" t="s">
        <v>77</v>
      </c>
      <c r="F46" s="32">
        <v>640</v>
      </c>
      <c r="G46" s="27" t="s">
        <v>266</v>
      </c>
      <c r="H46" s="40"/>
      <c r="I46" s="30"/>
      <c r="J46" s="31"/>
    </row>
    <row r="47" spans="2:10" x14ac:dyDescent="0.35">
      <c r="B47" s="24">
        <v>36</v>
      </c>
      <c r="C47" s="25" t="s">
        <v>131</v>
      </c>
      <c r="D47" s="25" t="s">
        <v>74</v>
      </c>
      <c r="E47" s="26" t="s">
        <v>95</v>
      </c>
      <c r="F47" s="32">
        <v>4500</v>
      </c>
      <c r="G47" s="27" t="s">
        <v>267</v>
      </c>
      <c r="H47" s="40"/>
      <c r="I47" s="30"/>
      <c r="J47" s="31"/>
    </row>
    <row r="48" spans="2:10" x14ac:dyDescent="0.35">
      <c r="B48" s="24">
        <v>37</v>
      </c>
      <c r="C48" s="25" t="s">
        <v>132</v>
      </c>
      <c r="D48" s="25" t="s">
        <v>76</v>
      </c>
      <c r="E48" s="26" t="s">
        <v>92</v>
      </c>
      <c r="F48" s="32">
        <v>650</v>
      </c>
      <c r="G48" s="27" t="s">
        <v>268</v>
      </c>
      <c r="H48" s="40"/>
      <c r="I48" s="30"/>
      <c r="J48" s="31"/>
    </row>
    <row r="49" spans="2:10" x14ac:dyDescent="0.35">
      <c r="B49" s="24">
        <v>38</v>
      </c>
      <c r="C49" s="25" t="s">
        <v>133</v>
      </c>
      <c r="D49" s="25" t="s">
        <v>79</v>
      </c>
      <c r="E49" s="26" t="s">
        <v>95</v>
      </c>
      <c r="F49" s="32">
        <v>800</v>
      </c>
      <c r="G49" s="27" t="s">
        <v>269</v>
      </c>
      <c r="H49" s="40"/>
      <c r="I49" s="30"/>
      <c r="J49" s="31"/>
    </row>
    <row r="50" spans="2:10" x14ac:dyDescent="0.35">
      <c r="B50" s="24">
        <v>39</v>
      </c>
      <c r="C50" s="25" t="s">
        <v>134</v>
      </c>
      <c r="D50" s="25" t="s">
        <v>82</v>
      </c>
      <c r="E50" s="26" t="s">
        <v>92</v>
      </c>
      <c r="F50" s="32">
        <v>900</v>
      </c>
      <c r="G50" s="27" t="s">
        <v>270</v>
      </c>
      <c r="H50" s="40"/>
      <c r="I50" s="30"/>
      <c r="J50" s="31"/>
    </row>
    <row r="51" spans="2:10" x14ac:dyDescent="0.35">
      <c r="B51" s="24">
        <v>40</v>
      </c>
      <c r="C51" s="25" t="s">
        <v>135</v>
      </c>
      <c r="D51" s="25" t="s">
        <v>84</v>
      </c>
      <c r="E51" s="26" t="s">
        <v>77</v>
      </c>
      <c r="F51" s="32">
        <v>650</v>
      </c>
      <c r="G51" s="27" t="s">
        <v>271</v>
      </c>
      <c r="H51" s="40"/>
      <c r="I51" s="30"/>
      <c r="J51" s="31"/>
    </row>
    <row r="52" spans="2:10" x14ac:dyDescent="0.35">
      <c r="B52" s="24">
        <v>41</v>
      </c>
      <c r="C52" s="25" t="s">
        <v>136</v>
      </c>
      <c r="D52" s="25" t="s">
        <v>87</v>
      </c>
      <c r="E52" s="26" t="s">
        <v>80</v>
      </c>
      <c r="F52" s="32">
        <v>420</v>
      </c>
      <c r="G52" s="27" t="s">
        <v>272</v>
      </c>
      <c r="H52" s="40"/>
      <c r="I52" s="30"/>
      <c r="J52" s="31"/>
    </row>
    <row r="53" spans="2:10" x14ac:dyDescent="0.35">
      <c r="B53" s="24">
        <v>42</v>
      </c>
      <c r="C53" s="25" t="s">
        <v>137</v>
      </c>
      <c r="D53" s="25" t="s">
        <v>89</v>
      </c>
      <c r="E53" s="26" t="s">
        <v>80</v>
      </c>
      <c r="F53" s="32">
        <v>820</v>
      </c>
      <c r="G53" s="27" t="s">
        <v>273</v>
      </c>
      <c r="H53" s="40"/>
      <c r="I53" s="30"/>
      <c r="J53" s="31"/>
    </row>
    <row r="54" spans="2:10" x14ac:dyDescent="0.35">
      <c r="B54" s="24">
        <v>43</v>
      </c>
      <c r="C54" s="25" t="s">
        <v>138</v>
      </c>
      <c r="D54" s="25" t="s">
        <v>91</v>
      </c>
      <c r="E54" s="26" t="s">
        <v>69</v>
      </c>
      <c r="F54" s="32">
        <v>650</v>
      </c>
      <c r="G54" s="27" t="s">
        <v>274</v>
      </c>
      <c r="H54" s="40"/>
      <c r="I54" s="30"/>
      <c r="J54" s="31"/>
    </row>
    <row r="55" spans="2:10" x14ac:dyDescent="0.35">
      <c r="B55" s="24">
        <v>44</v>
      </c>
      <c r="C55" s="25" t="s">
        <v>139</v>
      </c>
      <c r="D55" s="25" t="s">
        <v>94</v>
      </c>
      <c r="E55" s="26" t="s">
        <v>80</v>
      </c>
      <c r="F55" s="32">
        <v>650</v>
      </c>
      <c r="G55" s="27" t="s">
        <v>275</v>
      </c>
      <c r="H55" s="40"/>
      <c r="I55" s="30"/>
      <c r="J55" s="31"/>
    </row>
    <row r="56" spans="2:10" x14ac:dyDescent="0.35">
      <c r="B56" s="24">
        <v>45</v>
      </c>
      <c r="C56" s="25" t="s">
        <v>140</v>
      </c>
      <c r="D56" s="25" t="s">
        <v>97</v>
      </c>
      <c r="E56" s="26" t="s">
        <v>77</v>
      </c>
      <c r="F56" s="32">
        <v>900</v>
      </c>
      <c r="G56" s="27" t="s">
        <v>276</v>
      </c>
      <c r="H56" s="40"/>
      <c r="I56" s="30"/>
      <c r="J56" s="31"/>
    </row>
    <row r="57" spans="2:10" x14ac:dyDescent="0.35">
      <c r="B57" s="24">
        <v>46</v>
      </c>
      <c r="C57" s="25" t="s">
        <v>141</v>
      </c>
      <c r="D57" s="25" t="s">
        <v>99</v>
      </c>
      <c r="E57" s="26" t="s">
        <v>80</v>
      </c>
      <c r="F57" s="32">
        <v>640</v>
      </c>
      <c r="G57" s="27" t="s">
        <v>277</v>
      </c>
      <c r="H57" s="40"/>
      <c r="I57" s="30"/>
      <c r="J57" s="31"/>
    </row>
    <row r="58" spans="2:10" x14ac:dyDescent="0.35">
      <c r="B58" s="24">
        <v>47</v>
      </c>
      <c r="C58" s="25" t="s">
        <v>142</v>
      </c>
      <c r="D58" s="25" t="s">
        <v>82</v>
      </c>
      <c r="E58" s="26" t="s">
        <v>92</v>
      </c>
      <c r="F58" s="32">
        <v>650</v>
      </c>
      <c r="G58" s="27" t="s">
        <v>278</v>
      </c>
      <c r="H58" s="40"/>
      <c r="I58" s="30"/>
      <c r="J58" s="31"/>
    </row>
    <row r="59" spans="2:10" x14ac:dyDescent="0.35">
      <c r="B59" s="24">
        <v>48</v>
      </c>
      <c r="C59" s="25" t="s">
        <v>143</v>
      </c>
      <c r="D59" s="25" t="s">
        <v>102</v>
      </c>
      <c r="E59" s="26" t="s">
        <v>80</v>
      </c>
      <c r="F59" s="32">
        <v>800</v>
      </c>
      <c r="G59" s="27" t="s">
        <v>279</v>
      </c>
      <c r="H59" s="40"/>
      <c r="I59" s="30"/>
      <c r="J59" s="31"/>
    </row>
    <row r="60" spans="2:10" x14ac:dyDescent="0.35">
      <c r="B60" s="24">
        <v>49</v>
      </c>
      <c r="C60" s="25" t="s">
        <v>144</v>
      </c>
      <c r="D60" s="25" t="s">
        <v>72</v>
      </c>
      <c r="E60" s="26" t="s">
        <v>77</v>
      </c>
      <c r="F60" s="32">
        <v>700</v>
      </c>
      <c r="G60" s="27" t="s">
        <v>280</v>
      </c>
      <c r="H60" s="40"/>
      <c r="I60" s="30"/>
      <c r="J60" s="31"/>
    </row>
    <row r="61" spans="2:10" x14ac:dyDescent="0.35">
      <c r="B61" s="24">
        <v>50</v>
      </c>
      <c r="C61" s="25" t="s">
        <v>104</v>
      </c>
      <c r="D61" s="25" t="s">
        <v>91</v>
      </c>
      <c r="E61" s="26" t="s">
        <v>77</v>
      </c>
      <c r="F61" s="32">
        <v>880</v>
      </c>
      <c r="G61" s="27" t="s">
        <v>281</v>
      </c>
      <c r="H61" s="40"/>
      <c r="I61" s="30"/>
      <c r="J61" s="31"/>
    </row>
    <row r="62" spans="2:10" x14ac:dyDescent="0.35">
      <c r="B62" s="24">
        <v>51</v>
      </c>
      <c r="C62" s="25" t="s">
        <v>145</v>
      </c>
      <c r="D62" s="25" t="s">
        <v>107</v>
      </c>
      <c r="E62" s="26" t="s">
        <v>77</v>
      </c>
      <c r="F62" s="32">
        <v>300</v>
      </c>
      <c r="G62" s="27" t="s">
        <v>282</v>
      </c>
      <c r="H62" s="40"/>
      <c r="I62" s="30"/>
      <c r="J62" s="31"/>
    </row>
    <row r="63" spans="2:10" x14ac:dyDescent="0.35">
      <c r="B63" s="24">
        <v>52</v>
      </c>
      <c r="C63" s="25" t="s">
        <v>108</v>
      </c>
      <c r="D63" s="25" t="s">
        <v>91</v>
      </c>
      <c r="E63" s="26" t="s">
        <v>77</v>
      </c>
      <c r="F63" s="32">
        <v>880</v>
      </c>
      <c r="G63" s="27" t="s">
        <v>283</v>
      </c>
      <c r="H63" s="40"/>
      <c r="I63" s="30"/>
      <c r="J63" s="31"/>
    </row>
    <row r="64" spans="2:10" x14ac:dyDescent="0.35">
      <c r="B64" s="24">
        <v>53</v>
      </c>
      <c r="C64" s="25" t="s">
        <v>146</v>
      </c>
      <c r="D64" s="25" t="s">
        <v>111</v>
      </c>
      <c r="E64" s="26" t="s">
        <v>69</v>
      </c>
      <c r="F64" s="32">
        <v>900</v>
      </c>
      <c r="G64" s="27" t="s">
        <v>284</v>
      </c>
      <c r="H64" s="40"/>
      <c r="I64" s="30"/>
      <c r="J64" s="31"/>
    </row>
    <row r="65" spans="2:10" x14ac:dyDescent="0.35">
      <c r="B65" s="24">
        <v>54</v>
      </c>
      <c r="C65" s="28" t="s">
        <v>147</v>
      </c>
      <c r="D65" s="28" t="s">
        <v>148</v>
      </c>
      <c r="E65" s="2" t="s">
        <v>80</v>
      </c>
      <c r="F65" s="33">
        <v>700</v>
      </c>
      <c r="G65" s="27" t="s">
        <v>285</v>
      </c>
      <c r="H65" s="40"/>
      <c r="I65" s="30"/>
      <c r="J65" s="31"/>
    </row>
    <row r="66" spans="2:10" x14ac:dyDescent="0.35">
      <c r="B66" s="24">
        <v>55</v>
      </c>
      <c r="C66" s="28" t="s">
        <v>149</v>
      </c>
      <c r="D66" s="28" t="s">
        <v>150</v>
      </c>
      <c r="E66" s="2" t="s">
        <v>69</v>
      </c>
      <c r="F66" s="33">
        <v>345</v>
      </c>
      <c r="G66" s="27" t="s">
        <v>286</v>
      </c>
      <c r="H66" s="40"/>
      <c r="I66" s="30"/>
      <c r="J66" s="31"/>
    </row>
    <row r="67" spans="2:10" x14ac:dyDescent="0.35">
      <c r="B67" s="24">
        <v>56</v>
      </c>
      <c r="C67" s="28" t="s">
        <v>151</v>
      </c>
      <c r="D67" s="28" t="s">
        <v>91</v>
      </c>
      <c r="E67" s="2" t="s">
        <v>92</v>
      </c>
      <c r="F67" s="33">
        <v>234</v>
      </c>
      <c r="G67" s="27" t="s">
        <v>287</v>
      </c>
      <c r="H67" s="40"/>
      <c r="I67" s="30"/>
      <c r="J67" s="31"/>
    </row>
    <row r="68" spans="2:10" x14ac:dyDescent="0.35">
      <c r="B68" s="24">
        <v>57</v>
      </c>
      <c r="C68" s="28" t="s">
        <v>152</v>
      </c>
      <c r="D68" s="28" t="s">
        <v>82</v>
      </c>
      <c r="E68" s="2" t="s">
        <v>69</v>
      </c>
      <c r="F68" s="33">
        <v>789</v>
      </c>
      <c r="G68" s="27" t="s">
        <v>288</v>
      </c>
      <c r="H68" s="40"/>
      <c r="I68" s="30"/>
      <c r="J68" s="31"/>
    </row>
    <row r="69" spans="2:10" x14ac:dyDescent="0.35">
      <c r="B69" s="24">
        <v>58</v>
      </c>
      <c r="C69" s="28" t="s">
        <v>153</v>
      </c>
      <c r="D69" s="28" t="s">
        <v>154</v>
      </c>
      <c r="E69" s="2" t="s">
        <v>69</v>
      </c>
      <c r="F69" s="33">
        <v>670</v>
      </c>
      <c r="G69" s="27" t="s">
        <v>289</v>
      </c>
      <c r="H69" s="40"/>
      <c r="I69" s="30"/>
      <c r="J69" s="31"/>
    </row>
    <row r="70" spans="2:10" x14ac:dyDescent="0.35">
      <c r="B70" s="24">
        <v>59</v>
      </c>
      <c r="C70" s="28" t="s">
        <v>155</v>
      </c>
      <c r="D70" s="28" t="s">
        <v>156</v>
      </c>
      <c r="E70" s="2" t="s">
        <v>77</v>
      </c>
      <c r="F70" s="33">
        <v>500</v>
      </c>
      <c r="G70" s="27" t="s">
        <v>290</v>
      </c>
      <c r="H70" s="40"/>
      <c r="I70" s="30"/>
      <c r="J70" s="31"/>
    </row>
    <row r="71" spans="2:10" x14ac:dyDescent="0.35">
      <c r="B71" s="24">
        <v>60</v>
      </c>
      <c r="C71" s="28" t="s">
        <v>157</v>
      </c>
      <c r="D71" s="28" t="s">
        <v>158</v>
      </c>
      <c r="E71" s="2" t="s">
        <v>69</v>
      </c>
      <c r="F71" s="33">
        <v>1000</v>
      </c>
      <c r="G71" s="27" t="s">
        <v>291</v>
      </c>
      <c r="H71" s="40"/>
      <c r="I71" s="30"/>
      <c r="J71" s="31"/>
    </row>
    <row r="72" spans="2:10" x14ac:dyDescent="0.35">
      <c r="B72" s="24">
        <v>61</v>
      </c>
      <c r="C72" s="28" t="s">
        <v>159</v>
      </c>
      <c r="D72" s="28" t="s">
        <v>82</v>
      </c>
      <c r="E72" s="2" t="s">
        <v>80</v>
      </c>
      <c r="F72" s="33">
        <v>1200</v>
      </c>
      <c r="G72" s="27" t="s">
        <v>292</v>
      </c>
      <c r="H72" s="40"/>
      <c r="I72" s="30"/>
      <c r="J72" s="31"/>
    </row>
    <row r="73" spans="2:10" x14ac:dyDescent="0.35">
      <c r="B73" s="24">
        <v>62</v>
      </c>
      <c r="C73" s="28" t="s">
        <v>160</v>
      </c>
      <c r="D73" s="28" t="s">
        <v>89</v>
      </c>
      <c r="E73" s="2" t="s">
        <v>80</v>
      </c>
      <c r="F73" s="33">
        <v>900</v>
      </c>
      <c r="G73" s="27" t="s">
        <v>293</v>
      </c>
      <c r="H73" s="40"/>
      <c r="I73" s="30"/>
      <c r="J73" s="31"/>
    </row>
    <row r="74" spans="2:10" x14ac:dyDescent="0.35">
      <c r="B74" s="24">
        <v>63</v>
      </c>
      <c r="C74" s="28" t="s">
        <v>161</v>
      </c>
      <c r="D74" s="28" t="s">
        <v>82</v>
      </c>
      <c r="E74" s="2" t="s">
        <v>80</v>
      </c>
      <c r="F74" s="33">
        <v>340</v>
      </c>
      <c r="G74" s="27" t="s">
        <v>294</v>
      </c>
      <c r="H74" s="40"/>
      <c r="I74" s="30"/>
      <c r="J74" s="31"/>
    </row>
    <row r="75" spans="2:10" x14ac:dyDescent="0.35">
      <c r="B75" s="29">
        <v>64</v>
      </c>
      <c r="C75" s="28" t="s">
        <v>162</v>
      </c>
      <c r="D75" s="28" t="s">
        <v>163</v>
      </c>
      <c r="E75" s="2" t="s">
        <v>77</v>
      </c>
      <c r="F75" s="33" t="s">
        <v>231</v>
      </c>
      <c r="G75" s="27" t="s">
        <v>295</v>
      </c>
      <c r="H75" s="40"/>
      <c r="I75" s="30"/>
      <c r="J75" s="31"/>
    </row>
    <row r="76" spans="2:10" x14ac:dyDescent="0.35">
      <c r="B76" s="29">
        <v>65</v>
      </c>
      <c r="C76" s="28" t="s">
        <v>164</v>
      </c>
      <c r="D76" s="28" t="s">
        <v>91</v>
      </c>
      <c r="E76" s="2" t="s">
        <v>95</v>
      </c>
      <c r="F76" s="33">
        <v>1235</v>
      </c>
      <c r="G76" s="27" t="s">
        <v>296</v>
      </c>
      <c r="H76" s="40"/>
      <c r="I76" s="30"/>
      <c r="J76" s="31"/>
    </row>
    <row r="77" spans="2:10" x14ac:dyDescent="0.35">
      <c r="B77" s="29">
        <v>66</v>
      </c>
      <c r="C77" s="28" t="s">
        <v>165</v>
      </c>
      <c r="D77" s="28" t="s">
        <v>114</v>
      </c>
      <c r="E77" s="2" t="s">
        <v>69</v>
      </c>
      <c r="F77" s="33">
        <v>125</v>
      </c>
      <c r="G77" s="27" t="s">
        <v>297</v>
      </c>
      <c r="H77" s="40"/>
      <c r="I77" s="30"/>
      <c r="J77" s="31"/>
    </row>
    <row r="78" spans="2:10" x14ac:dyDescent="0.35">
      <c r="B78" s="29">
        <v>67</v>
      </c>
      <c r="C78" s="28" t="s">
        <v>166</v>
      </c>
      <c r="D78" s="28" t="s">
        <v>117</v>
      </c>
      <c r="E78" s="2" t="s">
        <v>80</v>
      </c>
      <c r="F78" s="33">
        <v>2334</v>
      </c>
      <c r="G78" s="27" t="s">
        <v>298</v>
      </c>
      <c r="H78" s="40"/>
      <c r="I78" s="30"/>
      <c r="J78" s="31"/>
    </row>
    <row r="79" spans="2:10" x14ac:dyDescent="0.35">
      <c r="B79" s="29">
        <v>68</v>
      </c>
      <c r="C79" s="28" t="s">
        <v>167</v>
      </c>
      <c r="D79" s="28" t="s">
        <v>168</v>
      </c>
      <c r="E79" s="2" t="s">
        <v>92</v>
      </c>
      <c r="F79" s="33">
        <v>345</v>
      </c>
      <c r="G79" s="27" t="s">
        <v>299</v>
      </c>
      <c r="H79" s="40"/>
      <c r="I79" s="30"/>
      <c r="J79" s="31"/>
    </row>
    <row r="80" spans="2:10" x14ac:dyDescent="0.35">
      <c r="B80" s="29">
        <v>69</v>
      </c>
      <c r="C80" s="28" t="s">
        <v>169</v>
      </c>
      <c r="D80" s="28" t="s">
        <v>117</v>
      </c>
      <c r="E80" s="2" t="s">
        <v>95</v>
      </c>
      <c r="F80" s="33">
        <v>345</v>
      </c>
      <c r="G80" s="27" t="s">
        <v>300</v>
      </c>
      <c r="H80" s="40"/>
      <c r="I80" s="30"/>
      <c r="J80" s="31"/>
    </row>
    <row r="81" spans="2:10" x14ac:dyDescent="0.35">
      <c r="B81" s="29">
        <v>70</v>
      </c>
      <c r="C81" s="28" t="s">
        <v>170</v>
      </c>
      <c r="D81" s="28" t="s">
        <v>171</v>
      </c>
      <c r="E81" s="2" t="s">
        <v>80</v>
      </c>
      <c r="F81" s="33">
        <v>1245</v>
      </c>
      <c r="G81" s="27" t="s">
        <v>301</v>
      </c>
      <c r="H81" s="40"/>
      <c r="I81" s="30"/>
      <c r="J81" s="31"/>
    </row>
    <row r="82" spans="2:10" x14ac:dyDescent="0.35">
      <c r="B82" s="29">
        <v>71</v>
      </c>
      <c r="C82" s="28" t="s">
        <v>172</v>
      </c>
      <c r="D82" s="28" t="s">
        <v>173</v>
      </c>
      <c r="E82" s="2" t="s">
        <v>77</v>
      </c>
      <c r="F82" s="33">
        <v>1288</v>
      </c>
      <c r="G82" s="27" t="s">
        <v>302</v>
      </c>
      <c r="H82" s="40"/>
      <c r="I82" s="30"/>
      <c r="J82" s="31"/>
    </row>
    <row r="83" spans="2:10" x14ac:dyDescent="0.35">
      <c r="B83" s="29">
        <v>73</v>
      </c>
      <c r="C83" s="28" t="s">
        <v>174</v>
      </c>
      <c r="D83" s="28" t="s">
        <v>91</v>
      </c>
      <c r="E83" s="2" t="s">
        <v>80</v>
      </c>
      <c r="F83" s="33">
        <v>345</v>
      </c>
      <c r="G83" s="27" t="s">
        <v>303</v>
      </c>
      <c r="H83" s="40"/>
      <c r="I83" s="30"/>
      <c r="J83" s="31"/>
    </row>
    <row r="84" spans="2:10" x14ac:dyDescent="0.35">
      <c r="B84" s="29">
        <v>74</v>
      </c>
      <c r="C84" s="28" t="s">
        <v>175</v>
      </c>
      <c r="D84" s="28" t="s">
        <v>82</v>
      </c>
      <c r="E84" s="2" t="s">
        <v>69</v>
      </c>
      <c r="F84" s="33">
        <v>456</v>
      </c>
      <c r="G84" s="27" t="s">
        <v>304</v>
      </c>
      <c r="H84" s="40"/>
      <c r="I84" s="30"/>
      <c r="J84" s="31"/>
    </row>
    <row r="85" spans="2:10" x14ac:dyDescent="0.35">
      <c r="B85" s="29">
        <v>75</v>
      </c>
      <c r="C85" s="28" t="s">
        <v>176</v>
      </c>
      <c r="D85" s="28" t="s">
        <v>177</v>
      </c>
      <c r="E85" s="2" t="s">
        <v>95</v>
      </c>
      <c r="F85" s="33">
        <v>567</v>
      </c>
      <c r="G85" s="27" t="s">
        <v>305</v>
      </c>
      <c r="H85" s="40"/>
      <c r="I85" s="30"/>
      <c r="J85" s="31"/>
    </row>
    <row r="86" spans="2:10" x14ac:dyDescent="0.35">
      <c r="B86" s="29">
        <v>76</v>
      </c>
      <c r="C86" s="28" t="s">
        <v>178</v>
      </c>
      <c r="D86" s="28" t="s">
        <v>107</v>
      </c>
      <c r="E86" s="2" t="s">
        <v>69</v>
      </c>
      <c r="F86" s="33">
        <v>3459</v>
      </c>
      <c r="G86" s="27" t="s">
        <v>306</v>
      </c>
      <c r="H86" s="40"/>
      <c r="I86" s="30"/>
      <c r="J86" s="31"/>
    </row>
    <row r="87" spans="2:10" x14ac:dyDescent="0.35">
      <c r="B87" s="29">
        <v>77</v>
      </c>
      <c r="C87" s="28" t="s">
        <v>179</v>
      </c>
      <c r="D87" s="28" t="s">
        <v>177</v>
      </c>
      <c r="E87" s="2" t="s">
        <v>77</v>
      </c>
      <c r="F87" s="33">
        <v>456</v>
      </c>
      <c r="G87" s="27" t="s">
        <v>307</v>
      </c>
      <c r="H87" s="40"/>
      <c r="I87" s="30"/>
      <c r="J87" s="31"/>
    </row>
    <row r="88" spans="2:10" x14ac:dyDescent="0.35">
      <c r="B88" s="29">
        <v>78</v>
      </c>
      <c r="C88" s="28" t="s">
        <v>180</v>
      </c>
      <c r="D88" s="28" t="s">
        <v>84</v>
      </c>
      <c r="E88" s="2" t="s">
        <v>95</v>
      </c>
      <c r="F88" s="33">
        <v>1278</v>
      </c>
      <c r="G88" s="27" t="s">
        <v>308</v>
      </c>
      <c r="H88" s="40"/>
      <c r="I88" s="30"/>
      <c r="J88" s="31"/>
    </row>
    <row r="89" spans="2:10" x14ac:dyDescent="0.35">
      <c r="B89" s="29">
        <v>79</v>
      </c>
      <c r="C89" s="28" t="s">
        <v>181</v>
      </c>
      <c r="D89" s="28" t="s">
        <v>182</v>
      </c>
      <c r="E89" s="2" t="s">
        <v>80</v>
      </c>
      <c r="F89" s="33">
        <v>4455</v>
      </c>
      <c r="G89" s="27" t="s">
        <v>309</v>
      </c>
      <c r="H89" s="40"/>
      <c r="I89" s="30"/>
      <c r="J89" s="31"/>
    </row>
    <row r="90" spans="2:10" x14ac:dyDescent="0.35">
      <c r="B90" s="29">
        <v>80</v>
      </c>
      <c r="C90" s="28" t="s">
        <v>183</v>
      </c>
      <c r="D90" s="28" t="s">
        <v>184</v>
      </c>
      <c r="E90" s="2" t="s">
        <v>92</v>
      </c>
      <c r="F90" s="33">
        <v>345</v>
      </c>
      <c r="G90" s="27" t="s">
        <v>310</v>
      </c>
      <c r="H90" s="40"/>
      <c r="I90" s="30"/>
      <c r="J90" s="31"/>
    </row>
    <row r="91" spans="2:10" x14ac:dyDescent="0.35">
      <c r="B91" s="29">
        <v>81</v>
      </c>
      <c r="C91" s="28" t="s">
        <v>185</v>
      </c>
      <c r="D91" s="28" t="s">
        <v>87</v>
      </c>
      <c r="E91" s="2" t="s">
        <v>80</v>
      </c>
      <c r="F91" s="33">
        <v>345</v>
      </c>
      <c r="G91" s="27" t="s">
        <v>311</v>
      </c>
      <c r="H91" s="40"/>
      <c r="I91" s="30"/>
      <c r="J91" s="31"/>
    </row>
    <row r="92" spans="2:10" x14ac:dyDescent="0.35">
      <c r="B92" s="29">
        <v>82</v>
      </c>
      <c r="C92" s="28" t="s">
        <v>186</v>
      </c>
      <c r="D92" s="28" t="s">
        <v>121</v>
      </c>
      <c r="E92" s="2" t="s">
        <v>92</v>
      </c>
      <c r="F92" s="33">
        <v>2356</v>
      </c>
      <c r="G92" s="27" t="s">
        <v>312</v>
      </c>
      <c r="H92" s="40"/>
      <c r="I92" s="30"/>
      <c r="J92" s="31"/>
    </row>
    <row r="93" spans="2:10" x14ac:dyDescent="0.35">
      <c r="B93" s="29">
        <v>83</v>
      </c>
      <c r="C93" s="28" t="s">
        <v>187</v>
      </c>
      <c r="D93" s="28" t="s">
        <v>188</v>
      </c>
      <c r="E93" s="2" t="s">
        <v>80</v>
      </c>
      <c r="F93" s="33">
        <v>2334</v>
      </c>
      <c r="G93" s="27" t="s">
        <v>313</v>
      </c>
      <c r="H93" s="40"/>
      <c r="I93" s="30"/>
      <c r="J93" s="31"/>
    </row>
    <row r="94" spans="2:10" x14ac:dyDescent="0.35">
      <c r="B94" s="29">
        <v>84</v>
      </c>
      <c r="C94" s="28" t="s">
        <v>189</v>
      </c>
      <c r="D94" s="28" t="s">
        <v>117</v>
      </c>
      <c r="E94" s="2" t="s">
        <v>92</v>
      </c>
      <c r="F94" s="33">
        <v>345</v>
      </c>
      <c r="G94" s="27" t="s">
        <v>314</v>
      </c>
      <c r="H94" s="40"/>
      <c r="I94" s="30"/>
      <c r="J94" s="31"/>
    </row>
    <row r="95" spans="2:10" x14ac:dyDescent="0.35">
      <c r="B95" s="29">
        <v>85</v>
      </c>
      <c r="C95" s="28" t="s">
        <v>190</v>
      </c>
      <c r="D95" s="28" t="s">
        <v>148</v>
      </c>
      <c r="E95" s="2" t="s">
        <v>95</v>
      </c>
      <c r="F95" s="33">
        <v>345</v>
      </c>
      <c r="G95" s="27" t="s">
        <v>315</v>
      </c>
      <c r="H95" s="40"/>
      <c r="I95" s="30"/>
      <c r="J95" s="31"/>
    </row>
    <row r="96" spans="2:10" x14ac:dyDescent="0.35">
      <c r="B96" s="29">
        <v>86</v>
      </c>
      <c r="C96" s="28" t="s">
        <v>191</v>
      </c>
      <c r="D96" s="28" t="s">
        <v>148</v>
      </c>
      <c r="E96" s="2" t="s">
        <v>80</v>
      </c>
      <c r="F96" s="33">
        <v>1245</v>
      </c>
      <c r="G96" s="27" t="s">
        <v>316</v>
      </c>
      <c r="H96" s="40"/>
      <c r="I96" s="30"/>
      <c r="J96" s="31"/>
    </row>
    <row r="97" spans="2:10" x14ac:dyDescent="0.35">
      <c r="B97" s="29">
        <v>87</v>
      </c>
      <c r="C97" s="28" t="s">
        <v>192</v>
      </c>
      <c r="D97" s="28" t="s">
        <v>79</v>
      </c>
      <c r="E97" s="2" t="s">
        <v>77</v>
      </c>
      <c r="F97" s="33">
        <v>1288</v>
      </c>
      <c r="G97" s="27" t="s">
        <v>317</v>
      </c>
      <c r="H97" s="40"/>
      <c r="I97" s="30"/>
      <c r="J97" s="31"/>
    </row>
    <row r="98" spans="2:10" x14ac:dyDescent="0.35">
      <c r="B98" s="29">
        <v>88</v>
      </c>
      <c r="C98" s="28" t="s">
        <v>193</v>
      </c>
      <c r="D98" s="28" t="s">
        <v>82</v>
      </c>
      <c r="E98" s="2" t="s">
        <v>80</v>
      </c>
      <c r="F98" s="33">
        <v>345</v>
      </c>
      <c r="G98" s="27" t="s">
        <v>318</v>
      </c>
      <c r="H98" s="40"/>
      <c r="I98" s="30"/>
      <c r="J98" s="31"/>
    </row>
    <row r="99" spans="2:10" x14ac:dyDescent="0.35">
      <c r="B99" s="29">
        <v>89</v>
      </c>
      <c r="C99" s="28" t="s">
        <v>194</v>
      </c>
      <c r="D99" s="28" t="s">
        <v>91</v>
      </c>
      <c r="E99" s="2" t="s">
        <v>69</v>
      </c>
      <c r="F99" s="33">
        <v>456</v>
      </c>
      <c r="G99" s="27" t="s">
        <v>319</v>
      </c>
      <c r="H99" s="40"/>
      <c r="I99" s="30"/>
      <c r="J99" s="31"/>
    </row>
    <row r="100" spans="2:10" x14ac:dyDescent="0.35">
      <c r="B100" s="29">
        <v>90</v>
      </c>
      <c r="C100" s="28" t="s">
        <v>195</v>
      </c>
      <c r="D100" s="28" t="s">
        <v>196</v>
      </c>
      <c r="E100" s="2" t="s">
        <v>95</v>
      </c>
      <c r="F100" s="33">
        <v>567</v>
      </c>
      <c r="G100" s="27">
        <v>2800</v>
      </c>
      <c r="H100" s="40"/>
      <c r="I100" s="30"/>
      <c r="J100" s="31"/>
    </row>
    <row r="101" spans="2:10" x14ac:dyDescent="0.35">
      <c r="B101" s="29">
        <v>91</v>
      </c>
      <c r="C101" s="28" t="s">
        <v>197</v>
      </c>
      <c r="D101" s="28" t="s">
        <v>91</v>
      </c>
      <c r="E101" s="2" t="s">
        <v>69</v>
      </c>
      <c r="F101" s="33">
        <v>3459</v>
      </c>
      <c r="G101" s="27" t="s">
        <v>320</v>
      </c>
      <c r="H101" s="40"/>
      <c r="I101" s="30"/>
      <c r="J101" s="31"/>
    </row>
    <row r="102" spans="2:10" x14ac:dyDescent="0.35">
      <c r="B102" s="29">
        <v>92</v>
      </c>
      <c r="C102" s="28" t="s">
        <v>198</v>
      </c>
      <c r="D102" s="28" t="s">
        <v>117</v>
      </c>
      <c r="E102" s="2" t="s">
        <v>77</v>
      </c>
      <c r="F102" s="33">
        <v>456</v>
      </c>
      <c r="G102" s="27" t="s">
        <v>321</v>
      </c>
      <c r="H102" s="40"/>
      <c r="I102" s="30"/>
      <c r="J102" s="31"/>
    </row>
    <row r="103" spans="2:10" x14ac:dyDescent="0.35">
      <c r="B103" s="29">
        <v>93</v>
      </c>
      <c r="C103" s="28" t="s">
        <v>199</v>
      </c>
      <c r="D103" s="28" t="s">
        <v>200</v>
      </c>
      <c r="E103" s="2" t="s">
        <v>95</v>
      </c>
      <c r="F103" s="33">
        <v>1278</v>
      </c>
      <c r="G103" s="27" t="s">
        <v>322</v>
      </c>
      <c r="H103" s="40"/>
      <c r="I103" s="30"/>
      <c r="J103" s="31"/>
    </row>
    <row r="104" spans="2:10" x14ac:dyDescent="0.35">
      <c r="B104" s="29">
        <v>94</v>
      </c>
      <c r="C104" s="28" t="s">
        <v>201</v>
      </c>
      <c r="D104" s="28" t="s">
        <v>148</v>
      </c>
      <c r="E104" s="2" t="s">
        <v>80</v>
      </c>
      <c r="F104" s="33">
        <v>4455</v>
      </c>
      <c r="G104" s="27" t="s">
        <v>323</v>
      </c>
      <c r="H104" s="40"/>
      <c r="I104" s="30"/>
      <c r="J104" s="31"/>
    </row>
    <row r="105" spans="2:10" x14ac:dyDescent="0.35">
      <c r="B105" s="29">
        <v>95</v>
      </c>
      <c r="C105" s="28" t="s">
        <v>202</v>
      </c>
      <c r="D105" s="28" t="s">
        <v>79</v>
      </c>
      <c r="E105" s="2" t="s">
        <v>92</v>
      </c>
      <c r="F105" s="33">
        <v>345</v>
      </c>
      <c r="G105" s="27" t="s">
        <v>324</v>
      </c>
      <c r="H105" s="40"/>
      <c r="I105" s="30"/>
      <c r="J105" s="31"/>
    </row>
    <row r="106" spans="2:10" x14ac:dyDescent="0.35">
      <c r="B106" s="29">
        <v>96</v>
      </c>
      <c r="C106" s="28" t="s">
        <v>203</v>
      </c>
      <c r="D106" s="28" t="s">
        <v>177</v>
      </c>
      <c r="E106" s="2" t="s">
        <v>80</v>
      </c>
      <c r="F106" s="33">
        <v>345</v>
      </c>
      <c r="G106" s="27" t="s">
        <v>325</v>
      </c>
      <c r="H106" s="40"/>
      <c r="I106" s="30"/>
      <c r="J106" s="31"/>
    </row>
    <row r="107" spans="2:10" x14ac:dyDescent="0.35">
      <c r="B107" s="29">
        <v>97</v>
      </c>
      <c r="C107" s="28" t="s">
        <v>204</v>
      </c>
      <c r="D107" s="28" t="s">
        <v>205</v>
      </c>
      <c r="E107" s="2" t="s">
        <v>92</v>
      </c>
      <c r="F107" s="33">
        <v>2356</v>
      </c>
      <c r="G107" s="27" t="s">
        <v>326</v>
      </c>
      <c r="H107" s="40"/>
      <c r="I107" s="30"/>
      <c r="J107" s="31"/>
    </row>
    <row r="108" spans="2:10" x14ac:dyDescent="0.35">
      <c r="B108" s="29">
        <v>98</v>
      </c>
      <c r="C108" s="28" t="s">
        <v>206</v>
      </c>
      <c r="D108" s="28" t="s">
        <v>188</v>
      </c>
      <c r="E108" s="2" t="s">
        <v>77</v>
      </c>
      <c r="F108" s="33">
        <v>456</v>
      </c>
      <c r="G108" s="27" t="s">
        <v>327</v>
      </c>
      <c r="H108" s="40"/>
      <c r="I108" s="30"/>
      <c r="J108" s="31"/>
    </row>
    <row r="109" spans="2:10" x14ac:dyDescent="0.35">
      <c r="B109" s="29">
        <v>99</v>
      </c>
      <c r="C109" s="28" t="s">
        <v>207</v>
      </c>
      <c r="D109" s="28" t="s">
        <v>208</v>
      </c>
      <c r="E109" s="2" t="s">
        <v>92</v>
      </c>
      <c r="F109" s="33">
        <v>3456</v>
      </c>
      <c r="G109" s="27" t="s">
        <v>328</v>
      </c>
      <c r="H109" s="40"/>
      <c r="I109" s="30"/>
      <c r="J109" s="31"/>
    </row>
    <row r="110" spans="2:10" x14ac:dyDescent="0.35">
      <c r="B110" s="29">
        <v>100</v>
      </c>
      <c r="C110" s="28" t="s">
        <v>209</v>
      </c>
      <c r="D110" s="28" t="s">
        <v>91</v>
      </c>
      <c r="E110" s="2" t="s">
        <v>95</v>
      </c>
      <c r="F110" s="33">
        <v>567</v>
      </c>
      <c r="G110" s="27" t="s">
        <v>329</v>
      </c>
      <c r="H110" s="40"/>
      <c r="I110" s="30"/>
      <c r="J110" s="31"/>
    </row>
    <row r="111" spans="2:10" x14ac:dyDescent="0.35">
      <c r="B111" s="29">
        <v>101</v>
      </c>
      <c r="C111" s="25" t="s">
        <v>71</v>
      </c>
      <c r="D111" s="25" t="s">
        <v>68</v>
      </c>
      <c r="E111" s="26" t="s">
        <v>69</v>
      </c>
      <c r="F111" s="32">
        <v>900</v>
      </c>
      <c r="G111" s="27" t="s">
        <v>330</v>
      </c>
      <c r="H111" s="40"/>
      <c r="I111" s="30"/>
      <c r="J111" s="31"/>
    </row>
    <row r="112" spans="2:10" x14ac:dyDescent="0.35">
      <c r="B112" s="29">
        <v>102</v>
      </c>
      <c r="C112" s="25" t="s">
        <v>73</v>
      </c>
      <c r="D112" s="25" t="s">
        <v>72</v>
      </c>
      <c r="E112" s="26" t="s">
        <v>69</v>
      </c>
      <c r="F112" s="32">
        <v>640</v>
      </c>
      <c r="G112" s="27" t="s">
        <v>331</v>
      </c>
      <c r="H112" s="40"/>
      <c r="I112" s="30"/>
      <c r="J112" s="31"/>
    </row>
    <row r="113" spans="2:10" x14ac:dyDescent="0.35">
      <c r="B113" s="29">
        <v>103</v>
      </c>
      <c r="C113" s="25" t="s">
        <v>75</v>
      </c>
      <c r="D113" s="25" t="s">
        <v>74</v>
      </c>
      <c r="E113" s="26" t="s">
        <v>69</v>
      </c>
      <c r="F113" s="32">
        <v>4500</v>
      </c>
      <c r="G113" s="27" t="s">
        <v>332</v>
      </c>
      <c r="H113" s="40"/>
      <c r="I113" s="30"/>
      <c r="J113" s="31"/>
    </row>
    <row r="114" spans="2:10" x14ac:dyDescent="0.35">
      <c r="B114" s="29">
        <v>104</v>
      </c>
      <c r="C114" s="25" t="s">
        <v>78</v>
      </c>
      <c r="D114" s="25" t="s">
        <v>76</v>
      </c>
      <c r="E114" s="26" t="s">
        <v>77</v>
      </c>
      <c r="F114" s="32">
        <v>650</v>
      </c>
      <c r="G114" s="27" t="s">
        <v>333</v>
      </c>
      <c r="H114" s="40"/>
      <c r="I114" s="30"/>
      <c r="J114" s="31"/>
    </row>
    <row r="115" spans="2:10" x14ac:dyDescent="0.35">
      <c r="B115" s="29">
        <v>105</v>
      </c>
      <c r="C115" s="25" t="s">
        <v>81</v>
      </c>
      <c r="D115" s="25" t="s">
        <v>79</v>
      </c>
      <c r="E115" s="26" t="s">
        <v>80</v>
      </c>
      <c r="F115" s="32">
        <v>800</v>
      </c>
      <c r="G115" s="27" t="s">
        <v>334</v>
      </c>
      <c r="H115" s="40"/>
      <c r="I115" s="30"/>
      <c r="J115" s="31"/>
    </row>
    <row r="116" spans="2:10" x14ac:dyDescent="0.35">
      <c r="B116" s="29">
        <v>106</v>
      </c>
      <c r="C116" s="25" t="s">
        <v>83</v>
      </c>
      <c r="D116" s="25" t="s">
        <v>210</v>
      </c>
      <c r="E116" s="26" t="s">
        <v>80</v>
      </c>
      <c r="F116" s="32">
        <v>900</v>
      </c>
      <c r="G116" s="27" t="s">
        <v>335</v>
      </c>
      <c r="H116" s="40"/>
      <c r="I116" s="30"/>
      <c r="J116" s="31"/>
    </row>
    <row r="117" spans="2:10" x14ac:dyDescent="0.35">
      <c r="B117" s="29">
        <v>107</v>
      </c>
      <c r="C117" s="25" t="s">
        <v>86</v>
      </c>
      <c r="D117" s="25" t="s">
        <v>84</v>
      </c>
      <c r="E117" s="26" t="s">
        <v>77</v>
      </c>
      <c r="F117" s="32">
        <v>650</v>
      </c>
      <c r="G117" s="27" t="s">
        <v>336</v>
      </c>
      <c r="H117" s="40"/>
      <c r="I117" s="30"/>
      <c r="J117" s="31"/>
    </row>
    <row r="118" spans="2:10" x14ac:dyDescent="0.35">
      <c r="B118" s="29">
        <v>108</v>
      </c>
      <c r="C118" s="25" t="s">
        <v>88</v>
      </c>
      <c r="D118" s="25" t="s">
        <v>87</v>
      </c>
      <c r="E118" s="26" t="s">
        <v>69</v>
      </c>
      <c r="F118" s="32">
        <v>420</v>
      </c>
      <c r="G118" s="27" t="s">
        <v>337</v>
      </c>
      <c r="H118" s="40"/>
      <c r="I118" s="30"/>
      <c r="J118" s="31"/>
    </row>
    <row r="119" spans="2:10" x14ac:dyDescent="0.35">
      <c r="B119" s="29">
        <v>109</v>
      </c>
      <c r="C119" s="25" t="s">
        <v>90</v>
      </c>
      <c r="D119" s="25" t="s">
        <v>89</v>
      </c>
      <c r="E119" s="26" t="s">
        <v>77</v>
      </c>
      <c r="F119" s="32">
        <v>820</v>
      </c>
      <c r="G119" s="27" t="s">
        <v>338</v>
      </c>
      <c r="H119" s="40"/>
      <c r="I119" s="30"/>
      <c r="J119" s="31"/>
    </row>
    <row r="120" spans="2:10" x14ac:dyDescent="0.35">
      <c r="B120" s="29">
        <v>110</v>
      </c>
      <c r="C120" s="25" t="s">
        <v>93</v>
      </c>
      <c r="D120" s="25" t="s">
        <v>91</v>
      </c>
      <c r="E120" s="26" t="s">
        <v>92</v>
      </c>
      <c r="F120" s="32">
        <v>650</v>
      </c>
      <c r="G120" s="27" t="s">
        <v>339</v>
      </c>
      <c r="H120" s="40"/>
      <c r="I120" s="30"/>
      <c r="J120" s="31"/>
    </row>
    <row r="121" spans="2:10" x14ac:dyDescent="0.35">
      <c r="B121" s="29">
        <v>111</v>
      </c>
      <c r="C121" s="25" t="s">
        <v>96</v>
      </c>
      <c r="D121" s="25" t="s">
        <v>94</v>
      </c>
      <c r="E121" s="26" t="s">
        <v>95</v>
      </c>
      <c r="F121" s="32">
        <v>650</v>
      </c>
      <c r="G121" s="27" t="s">
        <v>340</v>
      </c>
      <c r="H121" s="40"/>
      <c r="I121" s="30"/>
      <c r="J121" s="31"/>
    </row>
    <row r="122" spans="2:10" x14ac:dyDescent="0.35">
      <c r="B122" s="29">
        <v>112</v>
      </c>
      <c r="C122" s="25" t="s">
        <v>98</v>
      </c>
      <c r="D122" s="25" t="s">
        <v>97</v>
      </c>
      <c r="E122" s="26" t="s">
        <v>95</v>
      </c>
      <c r="F122" s="32">
        <v>900</v>
      </c>
      <c r="G122" s="27" t="s">
        <v>341</v>
      </c>
      <c r="H122" s="40"/>
      <c r="I122" s="30"/>
      <c r="J122" s="31"/>
    </row>
    <row r="123" spans="2:10" x14ac:dyDescent="0.35">
      <c r="B123" s="29">
        <v>113</v>
      </c>
      <c r="C123" s="25" t="s">
        <v>100</v>
      </c>
      <c r="D123" s="25" t="s">
        <v>99</v>
      </c>
      <c r="E123" s="26" t="s">
        <v>77</v>
      </c>
      <c r="F123" s="32">
        <v>640</v>
      </c>
      <c r="G123" s="27" t="s">
        <v>342</v>
      </c>
      <c r="H123" s="40"/>
      <c r="I123" s="30"/>
      <c r="J123" s="31"/>
    </row>
    <row r="124" spans="2:10" x14ac:dyDescent="0.35">
      <c r="B124" s="29">
        <v>114</v>
      </c>
      <c r="C124" s="25" t="s">
        <v>101</v>
      </c>
      <c r="D124" s="25" t="s">
        <v>82</v>
      </c>
      <c r="E124" s="26" t="s">
        <v>80</v>
      </c>
      <c r="F124" s="32">
        <v>650</v>
      </c>
      <c r="G124" s="27" t="s">
        <v>343</v>
      </c>
      <c r="H124" s="40"/>
      <c r="I124" s="30"/>
      <c r="J124" s="31"/>
    </row>
    <row r="125" spans="2:10" x14ac:dyDescent="0.35">
      <c r="B125" s="29">
        <v>115</v>
      </c>
      <c r="C125" s="25" t="s">
        <v>103</v>
      </c>
      <c r="D125" s="25" t="s">
        <v>102</v>
      </c>
      <c r="E125" s="26" t="s">
        <v>80</v>
      </c>
      <c r="F125" s="32">
        <v>800</v>
      </c>
      <c r="G125" s="27" t="s">
        <v>344</v>
      </c>
      <c r="H125" s="40"/>
      <c r="I125" s="30"/>
      <c r="J125" s="31"/>
    </row>
    <row r="126" spans="2:10" x14ac:dyDescent="0.35">
      <c r="B126" s="29">
        <v>116</v>
      </c>
      <c r="C126" s="25" t="s">
        <v>104</v>
      </c>
      <c r="D126" s="25" t="s">
        <v>72</v>
      </c>
      <c r="E126" s="26" t="s">
        <v>92</v>
      </c>
      <c r="F126" s="32">
        <v>700</v>
      </c>
      <c r="G126" s="27" t="s">
        <v>345</v>
      </c>
      <c r="H126" s="40"/>
      <c r="I126" s="30"/>
      <c r="J126" s="31"/>
    </row>
    <row r="127" spans="2:10" x14ac:dyDescent="0.35">
      <c r="B127" s="29">
        <v>117</v>
      </c>
      <c r="C127" s="25" t="s">
        <v>106</v>
      </c>
      <c r="D127" s="25" t="s">
        <v>105</v>
      </c>
      <c r="E127" s="26" t="s">
        <v>95</v>
      </c>
      <c r="F127" s="32">
        <v>880</v>
      </c>
      <c r="G127" s="27" t="s">
        <v>346</v>
      </c>
      <c r="H127" s="40"/>
      <c r="I127" s="30"/>
      <c r="J127" s="31"/>
    </row>
    <row r="128" spans="2:10" x14ac:dyDescent="0.35">
      <c r="B128" s="29">
        <v>118</v>
      </c>
      <c r="C128" s="25" t="s">
        <v>108</v>
      </c>
      <c r="D128" s="25" t="s">
        <v>107</v>
      </c>
      <c r="E128" s="26" t="s">
        <v>77</v>
      </c>
      <c r="F128" s="32">
        <v>300</v>
      </c>
      <c r="G128" s="27" t="s">
        <v>347</v>
      </c>
      <c r="H128" s="40"/>
      <c r="I128" s="30"/>
      <c r="J128" s="31"/>
    </row>
    <row r="129" spans="2:10" x14ac:dyDescent="0.35">
      <c r="B129" s="29">
        <v>119</v>
      </c>
      <c r="C129" s="25" t="s">
        <v>110</v>
      </c>
      <c r="D129" s="25" t="s">
        <v>109</v>
      </c>
      <c r="E129" s="26" t="s">
        <v>80</v>
      </c>
      <c r="F129" s="32">
        <v>880</v>
      </c>
      <c r="G129" s="27" t="s">
        <v>348</v>
      </c>
      <c r="H129" s="40"/>
      <c r="I129" s="30"/>
      <c r="J129" s="31"/>
    </row>
    <row r="130" spans="2:10" x14ac:dyDescent="0.35">
      <c r="B130" s="29">
        <v>120</v>
      </c>
      <c r="C130" s="25" t="s">
        <v>112</v>
      </c>
      <c r="D130" s="25" t="s">
        <v>111</v>
      </c>
      <c r="E130" s="26" t="s">
        <v>69</v>
      </c>
      <c r="F130" s="32">
        <v>900</v>
      </c>
      <c r="G130" s="27" t="s">
        <v>349</v>
      </c>
      <c r="H130" s="40"/>
      <c r="I130" s="30"/>
      <c r="J130" s="31"/>
    </row>
    <row r="131" spans="2:10" x14ac:dyDescent="0.35">
      <c r="B131" s="29">
        <v>121</v>
      </c>
      <c r="C131" s="25" t="s">
        <v>113</v>
      </c>
      <c r="D131" s="25" t="s">
        <v>99</v>
      </c>
      <c r="E131" s="26" t="s">
        <v>77</v>
      </c>
      <c r="F131" s="32">
        <v>720</v>
      </c>
      <c r="G131" s="27" t="s">
        <v>350</v>
      </c>
      <c r="H131" s="40"/>
      <c r="I131" s="30"/>
      <c r="J131" s="31"/>
    </row>
    <row r="132" spans="2:10" x14ac:dyDescent="0.35">
      <c r="B132" s="29">
        <v>122</v>
      </c>
      <c r="C132" s="25" t="s">
        <v>115</v>
      </c>
      <c r="D132" s="25" t="s">
        <v>114</v>
      </c>
      <c r="E132" s="26" t="s">
        <v>80</v>
      </c>
      <c r="F132" s="32">
        <v>650</v>
      </c>
      <c r="G132" s="27" t="s">
        <v>351</v>
      </c>
      <c r="H132" s="40"/>
      <c r="I132" s="30"/>
      <c r="J132" s="31"/>
    </row>
    <row r="133" spans="2:10" x14ac:dyDescent="0.35">
      <c r="B133" s="29">
        <v>123</v>
      </c>
      <c r="C133" s="25" t="s">
        <v>116</v>
      </c>
      <c r="D133" s="25" t="s">
        <v>211</v>
      </c>
      <c r="E133" s="26" t="s">
        <v>95</v>
      </c>
      <c r="F133" s="32">
        <v>2000</v>
      </c>
      <c r="G133" s="27" t="s">
        <v>352</v>
      </c>
      <c r="H133" s="40"/>
      <c r="I133" s="30"/>
      <c r="J133" s="31"/>
    </row>
    <row r="134" spans="2:10" x14ac:dyDescent="0.35">
      <c r="B134" s="29">
        <v>124</v>
      </c>
      <c r="C134" s="25" t="s">
        <v>212</v>
      </c>
      <c r="D134" s="25" t="s">
        <v>117</v>
      </c>
      <c r="E134" s="26" t="s">
        <v>92</v>
      </c>
      <c r="F134" s="32">
        <v>4500</v>
      </c>
      <c r="G134" s="27" t="s">
        <v>353</v>
      </c>
      <c r="H134" s="40"/>
      <c r="I134" s="30"/>
      <c r="J134" s="31"/>
    </row>
    <row r="135" spans="2:10" x14ac:dyDescent="0.35">
      <c r="B135" s="29">
        <v>125</v>
      </c>
      <c r="C135" s="25" t="s">
        <v>213</v>
      </c>
      <c r="D135" s="25" t="s">
        <v>119</v>
      </c>
      <c r="E135" s="26" t="s">
        <v>80</v>
      </c>
      <c r="F135" s="32">
        <v>700</v>
      </c>
      <c r="G135" s="27" t="s">
        <v>354</v>
      </c>
      <c r="H135" s="40"/>
      <c r="I135" s="30"/>
      <c r="J135" s="31"/>
    </row>
    <row r="136" spans="2:10" x14ac:dyDescent="0.35">
      <c r="B136" s="29">
        <v>126</v>
      </c>
      <c r="C136" s="25" t="s">
        <v>122</v>
      </c>
      <c r="D136" s="25" t="s">
        <v>121</v>
      </c>
      <c r="E136" s="26" t="s">
        <v>69</v>
      </c>
      <c r="F136" s="32">
        <v>6000</v>
      </c>
      <c r="G136" s="27" t="s">
        <v>355</v>
      </c>
      <c r="H136" s="40"/>
      <c r="I136" s="30"/>
      <c r="J136" s="31"/>
    </row>
    <row r="137" spans="2:10" x14ac:dyDescent="0.35">
      <c r="B137" s="29">
        <v>127</v>
      </c>
      <c r="C137" s="25" t="s">
        <v>123</v>
      </c>
      <c r="D137" s="25" t="s">
        <v>111</v>
      </c>
      <c r="E137" s="26" t="s">
        <v>77</v>
      </c>
      <c r="F137" s="32">
        <v>900</v>
      </c>
      <c r="G137" s="27" t="s">
        <v>356</v>
      </c>
      <c r="H137" s="40"/>
      <c r="I137" s="30"/>
      <c r="J137" s="31"/>
    </row>
    <row r="138" spans="2:10" x14ac:dyDescent="0.35">
      <c r="B138" s="29">
        <v>128</v>
      </c>
      <c r="C138" s="25" t="s">
        <v>124</v>
      </c>
      <c r="D138" s="25" t="s">
        <v>99</v>
      </c>
      <c r="E138" s="26" t="s">
        <v>77</v>
      </c>
      <c r="F138" s="32">
        <v>720</v>
      </c>
      <c r="G138" s="27" t="s">
        <v>357</v>
      </c>
      <c r="H138" s="40"/>
      <c r="I138" s="30"/>
      <c r="J138" s="31"/>
    </row>
    <row r="139" spans="2:10" x14ac:dyDescent="0.35">
      <c r="B139" s="29">
        <v>129</v>
      </c>
      <c r="C139" s="25" t="s">
        <v>125</v>
      </c>
      <c r="D139" s="25" t="s">
        <v>114</v>
      </c>
      <c r="E139" s="26" t="s">
        <v>69</v>
      </c>
      <c r="F139" s="32">
        <v>650</v>
      </c>
      <c r="G139" s="27" t="s">
        <v>358</v>
      </c>
      <c r="H139" s="40"/>
      <c r="I139" s="30"/>
      <c r="J139" s="31"/>
    </row>
    <row r="140" spans="2:10" x14ac:dyDescent="0.35">
      <c r="B140" s="29">
        <v>130</v>
      </c>
      <c r="C140" s="25" t="s">
        <v>214</v>
      </c>
      <c r="D140" s="25" t="s">
        <v>107</v>
      </c>
      <c r="E140" s="26" t="s">
        <v>80</v>
      </c>
      <c r="F140" s="32">
        <v>2000</v>
      </c>
      <c r="G140" s="27" t="s">
        <v>359</v>
      </c>
      <c r="H140" s="40"/>
      <c r="I140" s="30"/>
      <c r="J140" s="31"/>
    </row>
    <row r="141" spans="2:10" x14ac:dyDescent="0.35">
      <c r="B141" s="29">
        <v>131</v>
      </c>
      <c r="C141" s="25" t="s">
        <v>127</v>
      </c>
      <c r="D141" s="25" t="s">
        <v>117</v>
      </c>
      <c r="E141" s="26" t="s">
        <v>77</v>
      </c>
      <c r="F141" s="32">
        <v>4500</v>
      </c>
      <c r="G141" s="27" t="s">
        <v>360</v>
      </c>
      <c r="H141" s="40"/>
      <c r="I141" s="30"/>
      <c r="J141" s="31"/>
    </row>
    <row r="142" spans="2:10" x14ac:dyDescent="0.35">
      <c r="B142" s="29">
        <v>132</v>
      </c>
      <c r="C142" s="25" t="s">
        <v>128</v>
      </c>
      <c r="D142" s="25" t="s">
        <v>119</v>
      </c>
      <c r="E142" s="26" t="s">
        <v>95</v>
      </c>
      <c r="F142" s="32">
        <v>700</v>
      </c>
      <c r="G142" s="27" t="s">
        <v>361</v>
      </c>
      <c r="H142" s="40"/>
      <c r="I142" s="30"/>
      <c r="J142" s="31"/>
    </row>
    <row r="143" spans="2:10" x14ac:dyDescent="0.35">
      <c r="B143" s="29">
        <v>133</v>
      </c>
      <c r="C143" s="25" t="s">
        <v>215</v>
      </c>
      <c r="D143" s="25" t="s">
        <v>121</v>
      </c>
      <c r="E143" s="26" t="s">
        <v>80</v>
      </c>
      <c r="F143" s="32">
        <v>6000</v>
      </c>
      <c r="G143" s="27" t="s">
        <v>362</v>
      </c>
      <c r="H143" s="40"/>
      <c r="I143" s="30"/>
      <c r="J143" s="31"/>
    </row>
    <row r="144" spans="2:10" x14ac:dyDescent="0.35">
      <c r="B144" s="29">
        <v>134</v>
      </c>
      <c r="C144" s="25" t="s">
        <v>130</v>
      </c>
      <c r="D144" s="25" t="s">
        <v>68</v>
      </c>
      <c r="E144" s="26" t="s">
        <v>77</v>
      </c>
      <c r="F144" s="32">
        <v>900</v>
      </c>
      <c r="G144" s="27" t="s">
        <v>363</v>
      </c>
      <c r="H144" s="40"/>
      <c r="I144" s="30"/>
      <c r="J144" s="31"/>
    </row>
    <row r="145" spans="2:10" x14ac:dyDescent="0.35">
      <c r="B145" s="29">
        <v>135</v>
      </c>
      <c r="C145" s="25" t="s">
        <v>131</v>
      </c>
      <c r="D145" s="25" t="s">
        <v>72</v>
      </c>
      <c r="E145" s="26" t="s">
        <v>77</v>
      </c>
      <c r="F145" s="32">
        <v>640</v>
      </c>
      <c r="G145" s="27" t="s">
        <v>364</v>
      </c>
      <c r="H145" s="40"/>
      <c r="I145" s="30"/>
      <c r="J145" s="31"/>
    </row>
    <row r="146" spans="2:10" x14ac:dyDescent="0.35">
      <c r="B146" s="29">
        <v>136</v>
      </c>
      <c r="C146" s="25" t="s">
        <v>132</v>
      </c>
      <c r="D146" s="25" t="s">
        <v>74</v>
      </c>
      <c r="E146" s="26" t="s">
        <v>95</v>
      </c>
      <c r="F146" s="32">
        <v>4500</v>
      </c>
      <c r="G146" s="27" t="s">
        <v>365</v>
      </c>
      <c r="H146" s="40"/>
      <c r="I146" s="30"/>
      <c r="J146" s="31"/>
    </row>
    <row r="147" spans="2:10" x14ac:dyDescent="0.35">
      <c r="B147" s="29">
        <v>137</v>
      </c>
      <c r="C147" s="25" t="s">
        <v>133</v>
      </c>
      <c r="D147" s="25" t="s">
        <v>76</v>
      </c>
      <c r="E147" s="26" t="s">
        <v>92</v>
      </c>
      <c r="F147" s="32">
        <v>650</v>
      </c>
      <c r="G147" s="27" t="s">
        <v>366</v>
      </c>
      <c r="H147" s="40"/>
      <c r="I147" s="30"/>
      <c r="J147" s="31"/>
    </row>
    <row r="148" spans="2:10" x14ac:dyDescent="0.35">
      <c r="B148" s="29">
        <v>138</v>
      </c>
      <c r="C148" s="25" t="s">
        <v>134</v>
      </c>
      <c r="D148" s="25" t="s">
        <v>79</v>
      </c>
      <c r="E148" s="26" t="s">
        <v>95</v>
      </c>
      <c r="F148" s="32">
        <v>800</v>
      </c>
      <c r="G148" s="27" t="s">
        <v>367</v>
      </c>
      <c r="H148" s="40"/>
      <c r="I148" s="30"/>
      <c r="J148" s="31"/>
    </row>
    <row r="149" spans="2:10" x14ac:dyDescent="0.35">
      <c r="B149" s="29">
        <v>139</v>
      </c>
      <c r="C149" s="25" t="s">
        <v>216</v>
      </c>
      <c r="D149" s="25" t="s">
        <v>82</v>
      </c>
      <c r="E149" s="26" t="s">
        <v>92</v>
      </c>
      <c r="F149" s="32">
        <v>900</v>
      </c>
      <c r="G149" s="27" t="s">
        <v>368</v>
      </c>
      <c r="H149" s="40"/>
      <c r="I149" s="30"/>
      <c r="J149" s="31"/>
    </row>
    <row r="150" spans="2:10" x14ac:dyDescent="0.35">
      <c r="B150" s="29">
        <v>140</v>
      </c>
      <c r="C150" s="25" t="s">
        <v>136</v>
      </c>
      <c r="D150" s="25" t="s">
        <v>84</v>
      </c>
      <c r="E150" s="26" t="s">
        <v>77</v>
      </c>
      <c r="F150" s="32">
        <v>650</v>
      </c>
      <c r="G150" s="27" t="s">
        <v>369</v>
      </c>
      <c r="H150" s="40"/>
      <c r="I150" s="30"/>
      <c r="J150" s="31"/>
    </row>
    <row r="151" spans="2:10" x14ac:dyDescent="0.35">
      <c r="B151" s="29">
        <v>141</v>
      </c>
      <c r="C151" s="25" t="s">
        <v>137</v>
      </c>
      <c r="D151" s="25" t="s">
        <v>87</v>
      </c>
      <c r="E151" s="26" t="s">
        <v>80</v>
      </c>
      <c r="F151" s="32">
        <v>420</v>
      </c>
      <c r="G151" s="27" t="s">
        <v>370</v>
      </c>
      <c r="H151" s="40"/>
      <c r="I151" s="30"/>
      <c r="J151" s="31"/>
    </row>
    <row r="152" spans="2:10" x14ac:dyDescent="0.35">
      <c r="B152" s="29">
        <v>142</v>
      </c>
      <c r="C152" s="25" t="s">
        <v>138</v>
      </c>
      <c r="D152" s="25" t="s">
        <v>89</v>
      </c>
      <c r="E152" s="26" t="s">
        <v>80</v>
      </c>
      <c r="F152" s="32">
        <v>820</v>
      </c>
      <c r="G152" s="27" t="s">
        <v>371</v>
      </c>
      <c r="H152" s="40"/>
      <c r="I152" s="30"/>
      <c r="J152" s="31"/>
    </row>
    <row r="153" spans="2:10" x14ac:dyDescent="0.35">
      <c r="B153" s="29">
        <v>143</v>
      </c>
      <c r="C153" s="25" t="s">
        <v>139</v>
      </c>
      <c r="D153" s="25" t="s">
        <v>91</v>
      </c>
      <c r="E153" s="26" t="s">
        <v>69</v>
      </c>
      <c r="F153" s="32">
        <v>650</v>
      </c>
      <c r="G153" s="27" t="s">
        <v>372</v>
      </c>
      <c r="H153" s="40"/>
      <c r="I153" s="30"/>
      <c r="J153" s="31"/>
    </row>
    <row r="154" spans="2:10" x14ac:dyDescent="0.35">
      <c r="B154" s="29">
        <v>144</v>
      </c>
      <c r="C154" s="25" t="s">
        <v>140</v>
      </c>
      <c r="D154" s="25" t="s">
        <v>94</v>
      </c>
      <c r="E154" s="26" t="s">
        <v>80</v>
      </c>
      <c r="F154" s="32">
        <v>650</v>
      </c>
      <c r="G154" s="27" t="s">
        <v>373</v>
      </c>
      <c r="H154" s="40"/>
      <c r="I154" s="30"/>
      <c r="J154" s="31"/>
    </row>
    <row r="155" spans="2:10" x14ac:dyDescent="0.35">
      <c r="B155" s="29">
        <v>145</v>
      </c>
      <c r="C155" s="25" t="s">
        <v>141</v>
      </c>
      <c r="D155" s="25" t="s">
        <v>97</v>
      </c>
      <c r="E155" s="26" t="s">
        <v>77</v>
      </c>
      <c r="F155" s="32">
        <v>900</v>
      </c>
      <c r="G155" s="27" t="s">
        <v>374</v>
      </c>
      <c r="H155" s="40"/>
      <c r="I155" s="30"/>
      <c r="J155" s="31"/>
    </row>
    <row r="156" spans="2:10" x14ac:dyDescent="0.35">
      <c r="B156" s="29">
        <v>146</v>
      </c>
      <c r="C156" s="25" t="s">
        <v>142</v>
      </c>
      <c r="D156" s="25" t="s">
        <v>99</v>
      </c>
      <c r="E156" s="26" t="s">
        <v>80</v>
      </c>
      <c r="F156" s="32">
        <v>640</v>
      </c>
      <c r="G156" s="27" t="s">
        <v>375</v>
      </c>
      <c r="H156" s="40"/>
      <c r="I156" s="30"/>
      <c r="J156" s="31"/>
    </row>
    <row r="157" spans="2:10" x14ac:dyDescent="0.35">
      <c r="B157" s="29">
        <v>147</v>
      </c>
      <c r="C157" s="25" t="s">
        <v>143</v>
      </c>
      <c r="D157" s="25" t="s">
        <v>82</v>
      </c>
      <c r="E157" s="26" t="s">
        <v>92</v>
      </c>
      <c r="F157" s="32">
        <v>650</v>
      </c>
      <c r="G157" s="27" t="s">
        <v>376</v>
      </c>
      <c r="H157" s="40"/>
      <c r="I157" s="30"/>
      <c r="J157" s="31"/>
    </row>
    <row r="158" spans="2:10" x14ac:dyDescent="0.35">
      <c r="B158" s="29">
        <v>148</v>
      </c>
      <c r="C158" s="25" t="s">
        <v>144</v>
      </c>
      <c r="D158" s="25" t="s">
        <v>102</v>
      </c>
      <c r="E158" s="26" t="s">
        <v>80</v>
      </c>
      <c r="F158" s="32">
        <v>800</v>
      </c>
      <c r="G158" s="27" t="s">
        <v>377</v>
      </c>
      <c r="H158" s="40"/>
      <c r="I158" s="30"/>
      <c r="J158" s="31"/>
    </row>
    <row r="159" spans="2:10" x14ac:dyDescent="0.35">
      <c r="B159" s="29">
        <v>149</v>
      </c>
      <c r="C159" s="25" t="s">
        <v>104</v>
      </c>
      <c r="D159" s="25" t="s">
        <v>72</v>
      </c>
      <c r="E159" s="26" t="s">
        <v>77</v>
      </c>
      <c r="F159" s="32">
        <v>700</v>
      </c>
      <c r="G159" s="27" t="s">
        <v>378</v>
      </c>
      <c r="H159" s="40"/>
      <c r="I159" s="30"/>
      <c r="J159" s="31"/>
    </row>
    <row r="160" spans="2:10" x14ac:dyDescent="0.35">
      <c r="B160" s="29">
        <v>150</v>
      </c>
      <c r="C160" s="25" t="s">
        <v>145</v>
      </c>
      <c r="D160" s="25" t="s">
        <v>91</v>
      </c>
      <c r="E160" s="26" t="s">
        <v>77</v>
      </c>
      <c r="F160" s="32">
        <v>880</v>
      </c>
      <c r="G160" s="27" t="s">
        <v>379</v>
      </c>
      <c r="H160" s="40"/>
      <c r="I160" s="30"/>
      <c r="J160" s="31"/>
    </row>
    <row r="161" spans="2:10" x14ac:dyDescent="0.35">
      <c r="B161" s="29">
        <v>151</v>
      </c>
      <c r="C161" s="25" t="s">
        <v>108</v>
      </c>
      <c r="D161" s="25" t="s">
        <v>107</v>
      </c>
      <c r="E161" s="26" t="s">
        <v>77</v>
      </c>
      <c r="F161" s="32">
        <v>300</v>
      </c>
      <c r="G161" s="27" t="s">
        <v>380</v>
      </c>
      <c r="H161" s="40"/>
      <c r="I161" s="30"/>
      <c r="J161" s="31"/>
    </row>
    <row r="162" spans="2:10" x14ac:dyDescent="0.35">
      <c r="B162" s="29">
        <v>152</v>
      </c>
      <c r="C162" s="25" t="s">
        <v>146</v>
      </c>
      <c r="D162" s="25" t="s">
        <v>91</v>
      </c>
      <c r="E162" s="26" t="s">
        <v>77</v>
      </c>
      <c r="F162" s="32">
        <v>880</v>
      </c>
      <c r="G162" s="27" t="s">
        <v>381</v>
      </c>
      <c r="H162" s="40"/>
      <c r="I162" s="30"/>
      <c r="J162" s="31"/>
    </row>
    <row r="163" spans="2:10" x14ac:dyDescent="0.35">
      <c r="B163" s="29">
        <v>153</v>
      </c>
      <c r="C163" s="28" t="s">
        <v>217</v>
      </c>
      <c r="D163" s="25" t="s">
        <v>111</v>
      </c>
      <c r="E163" s="26" t="s">
        <v>69</v>
      </c>
      <c r="F163" s="32">
        <v>900</v>
      </c>
      <c r="G163" s="27" t="s">
        <v>382</v>
      </c>
      <c r="H163" s="40"/>
      <c r="I163" s="30"/>
      <c r="J163" s="31"/>
    </row>
    <row r="164" spans="2:10" x14ac:dyDescent="0.35">
      <c r="B164" s="29">
        <v>154</v>
      </c>
      <c r="C164" s="28" t="s">
        <v>149</v>
      </c>
      <c r="D164" s="28" t="s">
        <v>148</v>
      </c>
      <c r="E164" s="2" t="s">
        <v>80</v>
      </c>
      <c r="F164" s="33">
        <v>700</v>
      </c>
      <c r="G164" s="27" t="s">
        <v>383</v>
      </c>
      <c r="H164" s="40"/>
      <c r="I164" s="30"/>
      <c r="J164" s="31"/>
    </row>
    <row r="165" spans="2:10" x14ac:dyDescent="0.35">
      <c r="B165" s="29">
        <v>155</v>
      </c>
      <c r="C165" s="28" t="s">
        <v>218</v>
      </c>
      <c r="D165" s="28" t="s">
        <v>150</v>
      </c>
      <c r="E165" s="2" t="s">
        <v>69</v>
      </c>
      <c r="F165" s="33">
        <v>345</v>
      </c>
      <c r="G165" s="27" t="s">
        <v>384</v>
      </c>
      <c r="H165" s="40"/>
      <c r="I165" s="30"/>
      <c r="J165" s="31"/>
    </row>
    <row r="166" spans="2:10" x14ac:dyDescent="0.35">
      <c r="B166" s="29">
        <v>156</v>
      </c>
      <c r="C166" s="28" t="s">
        <v>152</v>
      </c>
      <c r="D166" s="28" t="s">
        <v>91</v>
      </c>
      <c r="E166" s="2" t="s">
        <v>92</v>
      </c>
      <c r="F166" s="33">
        <v>234</v>
      </c>
      <c r="G166" s="27" t="s">
        <v>385</v>
      </c>
      <c r="H166" s="40"/>
      <c r="I166" s="30"/>
      <c r="J166" s="31"/>
    </row>
    <row r="167" spans="2:10" x14ac:dyDescent="0.35">
      <c r="B167" s="29">
        <v>157</v>
      </c>
      <c r="C167" s="28" t="s">
        <v>153</v>
      </c>
      <c r="D167" s="28" t="s">
        <v>82</v>
      </c>
      <c r="E167" s="2" t="s">
        <v>69</v>
      </c>
      <c r="F167" s="33">
        <v>789</v>
      </c>
      <c r="G167" s="27" t="s">
        <v>386</v>
      </c>
      <c r="H167" s="40"/>
      <c r="I167" s="30"/>
      <c r="J167" s="31"/>
    </row>
    <row r="168" spans="2:10" x14ac:dyDescent="0.35">
      <c r="B168" s="29">
        <v>158</v>
      </c>
      <c r="C168" s="28" t="s">
        <v>155</v>
      </c>
      <c r="D168" s="28" t="s">
        <v>154</v>
      </c>
      <c r="E168" s="2" t="s">
        <v>69</v>
      </c>
      <c r="F168" s="33">
        <v>670</v>
      </c>
      <c r="G168" s="27" t="s">
        <v>387</v>
      </c>
      <c r="H168" s="40"/>
      <c r="I168" s="30"/>
      <c r="J168" s="31"/>
    </row>
    <row r="169" spans="2:10" x14ac:dyDescent="0.35">
      <c r="B169" s="29">
        <v>159</v>
      </c>
      <c r="C169" s="28" t="s">
        <v>157</v>
      </c>
      <c r="D169" s="28" t="s">
        <v>156</v>
      </c>
      <c r="E169" s="2" t="s">
        <v>77</v>
      </c>
      <c r="F169" s="33">
        <v>500</v>
      </c>
      <c r="G169" s="27" t="s">
        <v>388</v>
      </c>
      <c r="H169" s="40"/>
      <c r="I169" s="30"/>
      <c r="J169" s="31"/>
    </row>
    <row r="170" spans="2:10" x14ac:dyDescent="0.35">
      <c r="B170" s="29">
        <v>160</v>
      </c>
      <c r="C170" s="28" t="s">
        <v>159</v>
      </c>
      <c r="D170" s="28" t="s">
        <v>158</v>
      </c>
      <c r="E170" s="2" t="s">
        <v>69</v>
      </c>
      <c r="F170" s="33">
        <v>1000</v>
      </c>
      <c r="G170" s="27" t="s">
        <v>389</v>
      </c>
      <c r="H170" s="40"/>
      <c r="I170" s="30"/>
      <c r="J170" s="31"/>
    </row>
    <row r="171" spans="2:10" x14ac:dyDescent="0.35">
      <c r="B171" s="29">
        <v>161</v>
      </c>
      <c r="C171" s="28" t="s">
        <v>160</v>
      </c>
      <c r="D171" s="28" t="s">
        <v>82</v>
      </c>
      <c r="E171" s="2" t="s">
        <v>80</v>
      </c>
      <c r="F171" s="33">
        <v>1200</v>
      </c>
      <c r="G171" s="27" t="s">
        <v>390</v>
      </c>
      <c r="H171" s="40"/>
      <c r="I171" s="30"/>
      <c r="J171" s="31"/>
    </row>
    <row r="172" spans="2:10" x14ac:dyDescent="0.35">
      <c r="B172" s="29">
        <v>162</v>
      </c>
      <c r="C172" s="28" t="s">
        <v>161</v>
      </c>
      <c r="D172" s="28" t="s">
        <v>89</v>
      </c>
      <c r="E172" s="2" t="s">
        <v>80</v>
      </c>
      <c r="F172" s="33">
        <v>900</v>
      </c>
      <c r="G172" s="27" t="s">
        <v>391</v>
      </c>
      <c r="H172" s="40"/>
      <c r="I172" s="30"/>
      <c r="J172" s="31"/>
    </row>
    <row r="173" spans="2:10" x14ac:dyDescent="0.35">
      <c r="B173" s="29">
        <v>163</v>
      </c>
      <c r="C173" s="28" t="s">
        <v>162</v>
      </c>
      <c r="D173" s="28" t="s">
        <v>82</v>
      </c>
      <c r="E173" s="2" t="s">
        <v>80</v>
      </c>
      <c r="F173" s="33">
        <v>340</v>
      </c>
      <c r="G173" s="27" t="s">
        <v>392</v>
      </c>
      <c r="H173" s="40"/>
      <c r="I173" s="30"/>
      <c r="J173" s="31"/>
    </row>
    <row r="174" spans="2:10" x14ac:dyDescent="0.35">
      <c r="B174" s="29">
        <v>164</v>
      </c>
      <c r="C174" s="28" t="s">
        <v>164</v>
      </c>
      <c r="D174" s="28" t="s">
        <v>163</v>
      </c>
      <c r="E174" s="2" t="s">
        <v>77</v>
      </c>
      <c r="F174" s="33" t="s">
        <v>231</v>
      </c>
      <c r="G174" s="27" t="s">
        <v>393</v>
      </c>
      <c r="H174" s="40"/>
      <c r="I174" s="30"/>
      <c r="J174" s="31"/>
    </row>
    <row r="175" spans="2:10" x14ac:dyDescent="0.35">
      <c r="B175" s="29">
        <v>165</v>
      </c>
      <c r="C175" s="28" t="s">
        <v>165</v>
      </c>
      <c r="D175" s="28" t="s">
        <v>91</v>
      </c>
      <c r="E175" s="2" t="s">
        <v>95</v>
      </c>
      <c r="F175" s="33">
        <v>1235</v>
      </c>
      <c r="G175" s="27" t="s">
        <v>394</v>
      </c>
      <c r="H175" s="40"/>
      <c r="I175" s="30"/>
      <c r="J175" s="31"/>
    </row>
    <row r="176" spans="2:10" x14ac:dyDescent="0.35">
      <c r="B176" s="29">
        <v>166</v>
      </c>
      <c r="C176" s="28" t="s">
        <v>166</v>
      </c>
      <c r="D176" s="28" t="s">
        <v>114</v>
      </c>
      <c r="E176" s="2" t="s">
        <v>69</v>
      </c>
      <c r="F176" s="33">
        <v>125</v>
      </c>
      <c r="G176" s="27" t="s">
        <v>395</v>
      </c>
      <c r="H176" s="40"/>
      <c r="I176" s="30"/>
      <c r="J176" s="31"/>
    </row>
    <row r="177" spans="2:10" x14ac:dyDescent="0.35">
      <c r="B177" s="29">
        <v>167</v>
      </c>
      <c r="C177" s="28" t="s">
        <v>167</v>
      </c>
      <c r="D177" s="28" t="s">
        <v>117</v>
      </c>
      <c r="E177" s="2" t="s">
        <v>80</v>
      </c>
      <c r="F177" s="33">
        <v>2334</v>
      </c>
      <c r="G177" s="27" t="s">
        <v>396</v>
      </c>
      <c r="H177" s="40"/>
      <c r="I177" s="30"/>
      <c r="J177" s="31"/>
    </row>
    <row r="178" spans="2:10" x14ac:dyDescent="0.35">
      <c r="B178" s="29">
        <v>168</v>
      </c>
      <c r="C178" s="28" t="s">
        <v>169</v>
      </c>
      <c r="D178" s="28" t="s">
        <v>168</v>
      </c>
      <c r="E178" s="2" t="s">
        <v>92</v>
      </c>
      <c r="F178" s="33">
        <v>345</v>
      </c>
      <c r="G178" s="27" t="s">
        <v>397</v>
      </c>
      <c r="H178" s="40"/>
      <c r="I178" s="30"/>
      <c r="J178" s="31"/>
    </row>
    <row r="179" spans="2:10" x14ac:dyDescent="0.35">
      <c r="B179" s="29">
        <v>169</v>
      </c>
      <c r="C179" s="28" t="s">
        <v>170</v>
      </c>
      <c r="D179" s="28" t="s">
        <v>117</v>
      </c>
      <c r="E179" s="2" t="s">
        <v>95</v>
      </c>
      <c r="F179" s="33">
        <v>345</v>
      </c>
      <c r="G179" s="27" t="s">
        <v>398</v>
      </c>
      <c r="H179" s="40"/>
      <c r="I179" s="30"/>
      <c r="J179" s="31"/>
    </row>
    <row r="180" spans="2:10" x14ac:dyDescent="0.35">
      <c r="B180" s="29">
        <v>170</v>
      </c>
      <c r="C180" s="28" t="s">
        <v>219</v>
      </c>
      <c r="D180" s="28" t="s">
        <v>171</v>
      </c>
      <c r="E180" s="2" t="s">
        <v>80</v>
      </c>
      <c r="F180" s="33">
        <v>1245</v>
      </c>
      <c r="G180" s="27" t="s">
        <v>399</v>
      </c>
      <c r="H180" s="40"/>
      <c r="I180" s="30"/>
      <c r="J180" s="31"/>
    </row>
    <row r="181" spans="2:10" x14ac:dyDescent="0.35">
      <c r="B181" s="29">
        <v>171</v>
      </c>
      <c r="C181" s="28" t="s">
        <v>174</v>
      </c>
      <c r="D181" s="28" t="s">
        <v>173</v>
      </c>
      <c r="E181" s="2" t="s">
        <v>77</v>
      </c>
      <c r="F181" s="33">
        <v>1288</v>
      </c>
      <c r="G181" s="27" t="s">
        <v>400</v>
      </c>
      <c r="H181" s="40"/>
      <c r="I181" s="30"/>
      <c r="J181" s="31"/>
    </row>
    <row r="182" spans="2:10" x14ac:dyDescent="0.35">
      <c r="B182" s="29">
        <v>172</v>
      </c>
      <c r="C182" s="28" t="s">
        <v>175</v>
      </c>
      <c r="D182" s="28" t="s">
        <v>91</v>
      </c>
      <c r="E182" s="2" t="s">
        <v>80</v>
      </c>
      <c r="F182" s="33">
        <v>345</v>
      </c>
      <c r="G182" s="27" t="s">
        <v>401</v>
      </c>
      <c r="H182" s="40"/>
      <c r="I182" s="30"/>
      <c r="J182" s="31"/>
    </row>
    <row r="183" spans="2:10" x14ac:dyDescent="0.35">
      <c r="B183" s="29">
        <v>173</v>
      </c>
      <c r="C183" s="28" t="s">
        <v>176</v>
      </c>
      <c r="D183" s="28" t="s">
        <v>82</v>
      </c>
      <c r="E183" s="2" t="s">
        <v>69</v>
      </c>
      <c r="F183" s="33">
        <v>456</v>
      </c>
      <c r="G183" s="27" t="s">
        <v>402</v>
      </c>
      <c r="H183" s="40"/>
      <c r="I183" s="30"/>
      <c r="J183" s="31"/>
    </row>
    <row r="184" spans="2:10" x14ac:dyDescent="0.35">
      <c r="B184" s="29">
        <v>174</v>
      </c>
      <c r="C184" s="28" t="s">
        <v>178</v>
      </c>
      <c r="D184" s="28" t="s">
        <v>177</v>
      </c>
      <c r="E184" s="2" t="s">
        <v>95</v>
      </c>
      <c r="F184" s="33">
        <v>567</v>
      </c>
      <c r="G184" s="27" t="s">
        <v>403</v>
      </c>
      <c r="H184" s="40"/>
      <c r="I184" s="30"/>
      <c r="J184" s="31"/>
    </row>
    <row r="185" spans="2:10" x14ac:dyDescent="0.35">
      <c r="B185" s="29">
        <v>175</v>
      </c>
      <c r="C185" s="28" t="s">
        <v>179</v>
      </c>
      <c r="D185" s="28" t="s">
        <v>107</v>
      </c>
      <c r="E185" s="2" t="s">
        <v>69</v>
      </c>
      <c r="F185" s="33">
        <v>3459</v>
      </c>
      <c r="G185" s="27" t="s">
        <v>404</v>
      </c>
      <c r="H185" s="40"/>
      <c r="I185" s="30"/>
      <c r="J185" s="31"/>
    </row>
    <row r="186" spans="2:10" x14ac:dyDescent="0.35">
      <c r="B186" s="29">
        <v>176</v>
      </c>
      <c r="C186" s="28" t="s">
        <v>180</v>
      </c>
      <c r="D186" s="28" t="s">
        <v>177</v>
      </c>
      <c r="E186" s="2" t="s">
        <v>77</v>
      </c>
      <c r="F186" s="33">
        <v>456</v>
      </c>
      <c r="G186" s="27" t="s">
        <v>405</v>
      </c>
      <c r="H186" s="40"/>
      <c r="I186" s="30"/>
      <c r="J186" s="31"/>
    </row>
    <row r="187" spans="2:10" x14ac:dyDescent="0.35">
      <c r="B187" s="29">
        <v>177</v>
      </c>
      <c r="C187" s="28" t="s">
        <v>181</v>
      </c>
      <c r="D187" s="28" t="s">
        <v>84</v>
      </c>
      <c r="E187" s="2" t="s">
        <v>95</v>
      </c>
      <c r="F187" s="33">
        <v>1278</v>
      </c>
      <c r="G187" s="27" t="s">
        <v>406</v>
      </c>
      <c r="H187" s="40"/>
      <c r="I187" s="30"/>
      <c r="J187" s="31"/>
    </row>
    <row r="188" spans="2:10" x14ac:dyDescent="0.35">
      <c r="B188" s="29">
        <v>178</v>
      </c>
      <c r="C188" s="28" t="s">
        <v>183</v>
      </c>
      <c r="D188" s="28" t="s">
        <v>182</v>
      </c>
      <c r="E188" s="2" t="s">
        <v>80</v>
      </c>
      <c r="F188" s="33">
        <v>4455</v>
      </c>
      <c r="G188" s="27" t="s">
        <v>407</v>
      </c>
      <c r="H188" s="40"/>
      <c r="I188" s="30"/>
      <c r="J188" s="31"/>
    </row>
    <row r="189" spans="2:10" x14ac:dyDescent="0.35">
      <c r="B189" s="29">
        <v>179</v>
      </c>
      <c r="C189" s="28" t="s">
        <v>220</v>
      </c>
      <c r="D189" s="28" t="s">
        <v>184</v>
      </c>
      <c r="E189" s="2" t="s">
        <v>92</v>
      </c>
      <c r="F189" s="33">
        <v>345</v>
      </c>
      <c r="G189" s="27" t="s">
        <v>408</v>
      </c>
      <c r="H189" s="40"/>
      <c r="I189" s="30"/>
      <c r="J189" s="31"/>
    </row>
    <row r="190" spans="2:10" x14ac:dyDescent="0.35">
      <c r="B190" s="29">
        <v>180</v>
      </c>
      <c r="C190" s="28" t="s">
        <v>186</v>
      </c>
      <c r="D190" s="28" t="s">
        <v>87</v>
      </c>
      <c r="E190" s="2" t="s">
        <v>80</v>
      </c>
      <c r="F190" s="33">
        <v>345</v>
      </c>
      <c r="G190" s="27" t="s">
        <v>409</v>
      </c>
      <c r="H190" s="40"/>
      <c r="I190" s="30"/>
      <c r="J190" s="31"/>
    </row>
    <row r="191" spans="2:10" x14ac:dyDescent="0.35">
      <c r="B191" s="29">
        <v>181</v>
      </c>
      <c r="C191" s="28" t="s">
        <v>187</v>
      </c>
      <c r="D191" s="28" t="s">
        <v>121</v>
      </c>
      <c r="E191" s="2" t="s">
        <v>92</v>
      </c>
      <c r="F191" s="33">
        <v>2356</v>
      </c>
      <c r="G191" s="27" t="s">
        <v>410</v>
      </c>
      <c r="H191" s="40"/>
      <c r="I191" s="30"/>
      <c r="J191" s="31"/>
    </row>
    <row r="192" spans="2:10" x14ac:dyDescent="0.35">
      <c r="B192" s="29">
        <v>182</v>
      </c>
      <c r="C192" s="28" t="s">
        <v>189</v>
      </c>
      <c r="D192" s="28" t="s">
        <v>188</v>
      </c>
      <c r="E192" s="2" t="s">
        <v>80</v>
      </c>
      <c r="F192" s="33">
        <v>2334</v>
      </c>
      <c r="G192" s="27" t="s">
        <v>411</v>
      </c>
      <c r="H192" s="40"/>
      <c r="I192" s="30"/>
      <c r="J192" s="31"/>
    </row>
    <row r="193" spans="2:10" x14ac:dyDescent="0.35">
      <c r="B193" s="29">
        <v>183</v>
      </c>
      <c r="C193" s="28" t="s">
        <v>190</v>
      </c>
      <c r="D193" s="28" t="s">
        <v>117</v>
      </c>
      <c r="E193" s="2" t="s">
        <v>92</v>
      </c>
      <c r="F193" s="33">
        <v>345</v>
      </c>
      <c r="G193" s="27" t="s">
        <v>412</v>
      </c>
      <c r="H193" s="40"/>
      <c r="I193" s="30"/>
      <c r="J193" s="31"/>
    </row>
    <row r="194" spans="2:10" x14ac:dyDescent="0.35">
      <c r="B194" s="29">
        <v>184</v>
      </c>
      <c r="C194" s="28" t="s">
        <v>191</v>
      </c>
      <c r="D194" s="28" t="s">
        <v>148</v>
      </c>
      <c r="E194" s="2" t="s">
        <v>95</v>
      </c>
      <c r="F194" s="33">
        <v>345</v>
      </c>
      <c r="G194" s="27" t="s">
        <v>413</v>
      </c>
      <c r="H194" s="40"/>
      <c r="I194" s="30"/>
      <c r="J194" s="31"/>
    </row>
    <row r="195" spans="2:10" x14ac:dyDescent="0.35">
      <c r="B195" s="29">
        <v>185</v>
      </c>
      <c r="C195" s="28" t="s">
        <v>192</v>
      </c>
      <c r="D195" s="28" t="s">
        <v>148</v>
      </c>
      <c r="E195" s="2" t="s">
        <v>80</v>
      </c>
      <c r="F195" s="33">
        <v>1245</v>
      </c>
      <c r="G195" s="27" t="s">
        <v>414</v>
      </c>
      <c r="H195" s="40"/>
      <c r="I195" s="30"/>
      <c r="J195" s="31"/>
    </row>
    <row r="196" spans="2:10" x14ac:dyDescent="0.35">
      <c r="B196" s="29">
        <v>186</v>
      </c>
      <c r="C196" s="28" t="s">
        <v>193</v>
      </c>
      <c r="D196" s="28" t="s">
        <v>79</v>
      </c>
      <c r="E196" s="2" t="s">
        <v>77</v>
      </c>
      <c r="F196" s="33">
        <v>1288</v>
      </c>
      <c r="G196" s="27" t="s">
        <v>415</v>
      </c>
      <c r="H196" s="40"/>
      <c r="I196" s="30"/>
      <c r="J196" s="31"/>
    </row>
    <row r="197" spans="2:10" x14ac:dyDescent="0.35">
      <c r="B197" s="29">
        <v>187</v>
      </c>
      <c r="C197" s="28" t="s">
        <v>194</v>
      </c>
      <c r="D197" s="28" t="s">
        <v>82</v>
      </c>
      <c r="E197" s="2" t="s">
        <v>80</v>
      </c>
      <c r="F197" s="33">
        <v>345</v>
      </c>
      <c r="G197" s="27" t="s">
        <v>416</v>
      </c>
      <c r="H197" s="40"/>
      <c r="I197" s="30"/>
      <c r="J197" s="31"/>
    </row>
    <row r="198" spans="2:10" x14ac:dyDescent="0.35">
      <c r="B198" s="29">
        <v>188</v>
      </c>
      <c r="C198" s="28" t="s">
        <v>195</v>
      </c>
      <c r="D198" s="28" t="s">
        <v>91</v>
      </c>
      <c r="E198" s="2" t="s">
        <v>69</v>
      </c>
      <c r="F198" s="33">
        <v>456</v>
      </c>
      <c r="G198" s="27" t="s">
        <v>417</v>
      </c>
      <c r="H198" s="40"/>
      <c r="I198" s="30"/>
      <c r="J198" s="31"/>
    </row>
    <row r="199" spans="2:10" x14ac:dyDescent="0.35">
      <c r="B199" s="29">
        <v>189</v>
      </c>
      <c r="C199" s="28" t="s">
        <v>221</v>
      </c>
      <c r="D199" s="28" t="s">
        <v>196</v>
      </c>
      <c r="E199" s="2" t="s">
        <v>95</v>
      </c>
      <c r="F199" s="33">
        <v>567</v>
      </c>
      <c r="G199" s="27" t="s">
        <v>418</v>
      </c>
      <c r="H199" s="40"/>
      <c r="I199" s="30"/>
      <c r="J199" s="31"/>
    </row>
    <row r="200" spans="2:10" x14ac:dyDescent="0.35">
      <c r="B200" s="29">
        <v>190</v>
      </c>
      <c r="C200" s="28" t="s">
        <v>198</v>
      </c>
      <c r="D200" s="28" t="s">
        <v>91</v>
      </c>
      <c r="E200" s="2" t="s">
        <v>69</v>
      </c>
      <c r="F200" s="33">
        <v>3459</v>
      </c>
      <c r="G200" s="27">
        <v>1148</v>
      </c>
      <c r="H200" s="40"/>
      <c r="I200" s="30"/>
      <c r="J200" s="31"/>
    </row>
    <row r="201" spans="2:10" x14ac:dyDescent="0.35">
      <c r="B201" s="29">
        <v>191</v>
      </c>
      <c r="C201" s="28" t="s">
        <v>199</v>
      </c>
      <c r="D201" s="28" t="s">
        <v>117</v>
      </c>
      <c r="E201" s="2" t="s">
        <v>77</v>
      </c>
      <c r="F201" s="33">
        <v>456</v>
      </c>
      <c r="G201" s="27" t="s">
        <v>419</v>
      </c>
      <c r="H201" s="40"/>
      <c r="I201" s="30"/>
      <c r="J201" s="31"/>
    </row>
    <row r="202" spans="2:10" x14ac:dyDescent="0.35">
      <c r="B202" s="29">
        <v>192</v>
      </c>
      <c r="C202" s="28" t="s">
        <v>201</v>
      </c>
      <c r="D202" s="28" t="s">
        <v>200</v>
      </c>
      <c r="E202" s="2" t="s">
        <v>95</v>
      </c>
      <c r="F202" s="33">
        <v>1278</v>
      </c>
      <c r="G202" s="27" t="s">
        <v>420</v>
      </c>
      <c r="H202" s="40"/>
      <c r="I202" s="30"/>
      <c r="J202" s="31"/>
    </row>
    <row r="203" spans="2:10" x14ac:dyDescent="0.35">
      <c r="B203" s="29">
        <v>193</v>
      </c>
      <c r="C203" s="28" t="s">
        <v>202</v>
      </c>
      <c r="D203" s="28" t="s">
        <v>148</v>
      </c>
      <c r="E203" s="2" t="s">
        <v>80</v>
      </c>
      <c r="F203" s="33">
        <v>4455</v>
      </c>
      <c r="G203" s="27" t="s">
        <v>421</v>
      </c>
      <c r="H203" s="40"/>
      <c r="I203" s="30"/>
      <c r="J203" s="31"/>
    </row>
    <row r="204" spans="2:10" x14ac:dyDescent="0.35">
      <c r="B204" s="29">
        <v>194</v>
      </c>
      <c r="C204" s="28" t="s">
        <v>203</v>
      </c>
      <c r="D204" s="28" t="s">
        <v>79</v>
      </c>
      <c r="E204" s="2" t="s">
        <v>92</v>
      </c>
      <c r="F204" s="33">
        <v>345</v>
      </c>
      <c r="G204" s="27" t="s">
        <v>422</v>
      </c>
      <c r="H204" s="40"/>
      <c r="I204" s="30"/>
      <c r="J204" s="31"/>
    </row>
    <row r="205" spans="2:10" x14ac:dyDescent="0.35">
      <c r="B205" s="29">
        <v>195</v>
      </c>
      <c r="C205" s="28" t="s">
        <v>204</v>
      </c>
      <c r="D205" s="28" t="s">
        <v>177</v>
      </c>
      <c r="E205" s="2" t="s">
        <v>80</v>
      </c>
      <c r="F205" s="33">
        <v>345</v>
      </c>
      <c r="G205" s="27" t="s">
        <v>423</v>
      </c>
      <c r="H205" s="40"/>
      <c r="I205" s="30"/>
      <c r="J205" s="31"/>
    </row>
    <row r="206" spans="2:10" x14ac:dyDescent="0.35">
      <c r="B206" s="29">
        <v>196</v>
      </c>
      <c r="C206" s="28" t="s">
        <v>206</v>
      </c>
      <c r="D206" s="28" t="s">
        <v>205</v>
      </c>
      <c r="E206" s="2" t="s">
        <v>92</v>
      </c>
      <c r="F206" s="33">
        <v>2356</v>
      </c>
      <c r="G206" s="27" t="s">
        <v>424</v>
      </c>
      <c r="H206" s="40"/>
      <c r="I206" s="30"/>
      <c r="J206" s="31"/>
    </row>
    <row r="207" spans="2:10" x14ac:dyDescent="0.35">
      <c r="B207" s="29">
        <v>197</v>
      </c>
      <c r="C207" s="28" t="s">
        <v>222</v>
      </c>
      <c r="D207" s="28" t="s">
        <v>188</v>
      </c>
      <c r="E207" s="2" t="s">
        <v>77</v>
      </c>
      <c r="F207" s="33">
        <v>456</v>
      </c>
      <c r="G207" s="27" t="s">
        <v>425</v>
      </c>
      <c r="H207" s="40"/>
      <c r="I207" s="30"/>
      <c r="J207" s="31"/>
    </row>
    <row r="208" spans="2:10" x14ac:dyDescent="0.35">
      <c r="B208" s="29">
        <v>198</v>
      </c>
      <c r="C208" s="28" t="s">
        <v>209</v>
      </c>
      <c r="D208" s="28" t="s">
        <v>208</v>
      </c>
      <c r="E208" s="2" t="s">
        <v>92</v>
      </c>
      <c r="F208" s="33">
        <v>3456</v>
      </c>
      <c r="G208" s="27" t="s">
        <v>426</v>
      </c>
      <c r="H208" s="40"/>
      <c r="I208" s="30"/>
      <c r="J208" s="31"/>
    </row>
    <row r="209" spans="2:10" x14ac:dyDescent="0.35">
      <c r="B209" s="29">
        <v>199</v>
      </c>
      <c r="C209" s="25" t="s">
        <v>67</v>
      </c>
      <c r="D209" s="28" t="s">
        <v>91</v>
      </c>
      <c r="E209" s="2" t="s">
        <v>95</v>
      </c>
      <c r="F209" s="33">
        <v>567</v>
      </c>
      <c r="G209" s="27" t="s">
        <v>427</v>
      </c>
      <c r="H209" s="40"/>
      <c r="I209" s="30"/>
      <c r="J209" s="31"/>
    </row>
    <row r="210" spans="2:10" x14ac:dyDescent="0.35">
      <c r="B210" s="29">
        <v>200</v>
      </c>
      <c r="C210" s="25" t="s">
        <v>129</v>
      </c>
      <c r="D210" s="28" t="s">
        <v>223</v>
      </c>
      <c r="E210" s="2" t="s">
        <v>224</v>
      </c>
      <c r="F210" s="33">
        <v>567</v>
      </c>
      <c r="G210" s="27" t="s">
        <v>428</v>
      </c>
      <c r="H210" s="40"/>
      <c r="I210" s="30"/>
      <c r="J210" s="31"/>
    </row>
    <row r="211" spans="2:10" x14ac:dyDescent="0.35">
      <c r="B211" s="29">
        <v>201</v>
      </c>
      <c r="C211" s="25" t="s">
        <v>202</v>
      </c>
      <c r="D211" s="28" t="s">
        <v>225</v>
      </c>
      <c r="E211" s="2" t="s">
        <v>224</v>
      </c>
      <c r="F211" s="33">
        <v>2800</v>
      </c>
      <c r="G211" s="27" t="s">
        <v>429</v>
      </c>
      <c r="H211" s="40"/>
      <c r="I211" s="30"/>
      <c r="J211" s="31"/>
    </row>
    <row r="212" spans="2:10" x14ac:dyDescent="0.35">
      <c r="B212" s="29">
        <v>202</v>
      </c>
      <c r="C212" s="25" t="s">
        <v>226</v>
      </c>
      <c r="D212" s="28" t="s">
        <v>227</v>
      </c>
      <c r="E212" s="2" t="s">
        <v>224</v>
      </c>
      <c r="F212" s="33">
        <v>2400</v>
      </c>
      <c r="G212" s="27" t="s">
        <v>430</v>
      </c>
      <c r="H212" s="40"/>
      <c r="I212" s="30"/>
      <c r="J212" s="3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46C7-C6E9-FA44-A441-C3ADEE39BA94}">
  <sheetPr>
    <tabColor theme="7" tint="0.59999389629810485"/>
  </sheetPr>
  <dimension ref="B2:H212"/>
  <sheetViews>
    <sheetView showGridLines="0" zoomScale="125" workbookViewId="0">
      <selection activeCell="D9" sqref="D9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</cols>
  <sheetData>
    <row r="2" spans="2:8" x14ac:dyDescent="0.35">
      <c r="B2" s="13" t="s">
        <v>434</v>
      </c>
      <c r="C2" s="14"/>
      <c r="D2" s="14"/>
      <c r="E2" s="14"/>
      <c r="F2" s="14"/>
      <c r="G2" s="14"/>
      <c r="H2" s="15"/>
    </row>
    <row r="3" spans="2:8" x14ac:dyDescent="0.35">
      <c r="B3" s="16" t="s">
        <v>435</v>
      </c>
      <c r="H3" s="17"/>
    </row>
    <row r="4" spans="2:8" x14ac:dyDescent="0.35">
      <c r="B4" s="34"/>
      <c r="H4" s="17"/>
    </row>
    <row r="5" spans="2:8" x14ac:dyDescent="0.35">
      <c r="B5" s="34" t="s">
        <v>436</v>
      </c>
      <c r="H5" s="17"/>
    </row>
    <row r="6" spans="2:8" x14ac:dyDescent="0.35">
      <c r="B6" s="34" t="s">
        <v>1173</v>
      </c>
      <c r="H6" s="17"/>
    </row>
    <row r="7" spans="2:8" x14ac:dyDescent="0.35">
      <c r="B7" s="18"/>
      <c r="C7" s="19"/>
      <c r="D7" s="19"/>
      <c r="E7" s="19"/>
      <c r="F7" s="19"/>
      <c r="G7" s="19"/>
      <c r="H7" s="20"/>
    </row>
    <row r="11" spans="2:8" ht="26" x14ac:dyDescent="0.35">
      <c r="B11" s="8" t="s">
        <v>63</v>
      </c>
      <c r="C11" s="8" t="s">
        <v>64</v>
      </c>
      <c r="D11" s="8" t="s">
        <v>65</v>
      </c>
      <c r="E11" s="8" t="s">
        <v>66</v>
      </c>
      <c r="F11" s="8" t="s">
        <v>229</v>
      </c>
    </row>
    <row r="12" spans="2:8" x14ac:dyDescent="0.35">
      <c r="B12" s="24">
        <v>1</v>
      </c>
      <c r="C12" s="25" t="s">
        <v>67</v>
      </c>
      <c r="D12" s="25" t="s">
        <v>68</v>
      </c>
      <c r="E12" s="26" t="s">
        <v>69</v>
      </c>
      <c r="F12" s="27">
        <v>757.12</v>
      </c>
      <c r="G12" s="30"/>
      <c r="H12" s="31"/>
    </row>
    <row r="13" spans="2:8" x14ac:dyDescent="0.35">
      <c r="B13" s="24">
        <v>2</v>
      </c>
      <c r="C13" s="25" t="s">
        <v>71</v>
      </c>
      <c r="D13" s="25" t="s">
        <v>72</v>
      </c>
      <c r="E13" s="26" t="s">
        <v>69</v>
      </c>
      <c r="F13" s="27">
        <v>978.13</v>
      </c>
      <c r="G13" s="30"/>
      <c r="H13" s="31"/>
    </row>
    <row r="14" spans="2:8" x14ac:dyDescent="0.35">
      <c r="B14" s="24">
        <v>3</v>
      </c>
      <c r="C14" s="25" t="s">
        <v>73</v>
      </c>
      <c r="D14" s="25" t="s">
        <v>74</v>
      </c>
      <c r="E14" s="26" t="s">
        <v>69</v>
      </c>
      <c r="F14" s="27">
        <v>1052.1400000000001</v>
      </c>
      <c r="G14" s="30"/>
      <c r="H14" s="31"/>
    </row>
    <row r="15" spans="2:8" x14ac:dyDescent="0.35">
      <c r="B15" s="24">
        <v>4</v>
      </c>
      <c r="C15" s="25" t="s">
        <v>75</v>
      </c>
      <c r="D15" s="25" t="s">
        <v>76</v>
      </c>
      <c r="E15" s="26" t="s">
        <v>77</v>
      </c>
      <c r="F15" s="27">
        <v>6008.15</v>
      </c>
      <c r="G15" s="30"/>
      <c r="H15" s="31"/>
    </row>
    <row r="16" spans="2:8" x14ac:dyDescent="0.35">
      <c r="B16" s="24">
        <v>5</v>
      </c>
      <c r="C16" s="25" t="s">
        <v>78</v>
      </c>
      <c r="D16" s="25" t="s">
        <v>79</v>
      </c>
      <c r="E16" s="26" t="s">
        <v>80</v>
      </c>
      <c r="F16" s="27">
        <v>304.16000000000003</v>
      </c>
      <c r="G16" s="30"/>
      <c r="H16" s="31"/>
    </row>
    <row r="17" spans="2:8" x14ac:dyDescent="0.35">
      <c r="B17" s="24">
        <v>6</v>
      </c>
      <c r="C17" s="25" t="s">
        <v>81</v>
      </c>
      <c r="D17" s="25" t="s">
        <v>82</v>
      </c>
      <c r="E17" s="26" t="s">
        <v>80</v>
      </c>
      <c r="F17" s="27">
        <v>7970.17</v>
      </c>
      <c r="G17" s="30"/>
      <c r="H17" s="31"/>
    </row>
    <row r="18" spans="2:8" x14ac:dyDescent="0.35">
      <c r="B18" s="24">
        <v>7</v>
      </c>
      <c r="C18" s="25" t="s">
        <v>83</v>
      </c>
      <c r="D18" s="25" t="s">
        <v>84</v>
      </c>
      <c r="E18" s="26" t="s">
        <v>77</v>
      </c>
      <c r="F18" s="27">
        <v>7247.18</v>
      </c>
      <c r="G18" s="30"/>
      <c r="H18" s="31"/>
    </row>
    <row r="19" spans="2:8" x14ac:dyDescent="0.35">
      <c r="B19" s="24">
        <v>8</v>
      </c>
      <c r="C19" s="25" t="s">
        <v>86</v>
      </c>
      <c r="D19" s="25" t="s">
        <v>87</v>
      </c>
      <c r="E19" s="26" t="s">
        <v>69</v>
      </c>
      <c r="F19" s="27">
        <v>6207.19</v>
      </c>
      <c r="G19" s="30"/>
      <c r="H19" s="31"/>
    </row>
    <row r="20" spans="2:8" x14ac:dyDescent="0.35">
      <c r="B20" s="24">
        <v>9</v>
      </c>
      <c r="C20" s="25" t="s">
        <v>88</v>
      </c>
      <c r="D20" s="25" t="s">
        <v>89</v>
      </c>
      <c r="E20" s="26" t="s">
        <v>77</v>
      </c>
      <c r="F20" s="27">
        <v>6967.2</v>
      </c>
      <c r="G20" s="30"/>
      <c r="H20" s="31"/>
    </row>
    <row r="21" spans="2:8" x14ac:dyDescent="0.35">
      <c r="B21" s="24">
        <v>10</v>
      </c>
      <c r="C21" s="25" t="s">
        <v>90</v>
      </c>
      <c r="D21" s="25" t="s">
        <v>91</v>
      </c>
      <c r="E21" s="26" t="s">
        <v>92</v>
      </c>
      <c r="F21" s="27">
        <v>841.21</v>
      </c>
      <c r="G21" s="30"/>
      <c r="H21" s="31"/>
    </row>
    <row r="22" spans="2:8" x14ac:dyDescent="0.35">
      <c r="B22" s="24">
        <v>11</v>
      </c>
      <c r="C22" s="25" t="s">
        <v>93</v>
      </c>
      <c r="D22" s="25" t="s">
        <v>94</v>
      </c>
      <c r="E22" s="26" t="s">
        <v>95</v>
      </c>
      <c r="F22" s="27">
        <v>2194.2199999999998</v>
      </c>
      <c r="G22" s="30"/>
      <c r="H22" s="31"/>
    </row>
    <row r="23" spans="2:8" x14ac:dyDescent="0.35">
      <c r="B23" s="24">
        <v>12</v>
      </c>
      <c r="C23" s="25" t="s">
        <v>96</v>
      </c>
      <c r="D23" s="25" t="s">
        <v>97</v>
      </c>
      <c r="E23" s="26" t="s">
        <v>95</v>
      </c>
      <c r="F23" s="27">
        <v>2507.23</v>
      </c>
      <c r="G23" s="30"/>
      <c r="H23" s="31"/>
    </row>
    <row r="24" spans="2:8" x14ac:dyDescent="0.35">
      <c r="B24" s="24">
        <v>13</v>
      </c>
      <c r="C24" s="25" t="s">
        <v>98</v>
      </c>
      <c r="D24" s="25" t="s">
        <v>99</v>
      </c>
      <c r="E24" s="26" t="s">
        <v>77</v>
      </c>
      <c r="F24" s="27">
        <v>2802.24</v>
      </c>
      <c r="G24" s="30"/>
      <c r="H24" s="31"/>
    </row>
    <row r="25" spans="2:8" x14ac:dyDescent="0.35">
      <c r="B25" s="24">
        <v>14</v>
      </c>
      <c r="C25" s="25" t="s">
        <v>100</v>
      </c>
      <c r="D25" s="25" t="s">
        <v>82</v>
      </c>
      <c r="E25" s="26" t="s">
        <v>80</v>
      </c>
      <c r="F25" s="27">
        <v>2546.25</v>
      </c>
      <c r="G25" s="30"/>
      <c r="H25" s="31"/>
    </row>
    <row r="26" spans="2:8" x14ac:dyDescent="0.35">
      <c r="B26" s="24">
        <v>15</v>
      </c>
      <c r="C26" s="25" t="s">
        <v>101</v>
      </c>
      <c r="D26" s="25" t="s">
        <v>102</v>
      </c>
      <c r="E26" s="26" t="s">
        <v>80</v>
      </c>
      <c r="F26" s="27">
        <v>679.26</v>
      </c>
      <c r="G26" s="30"/>
      <c r="H26" s="31"/>
    </row>
    <row r="27" spans="2:8" x14ac:dyDescent="0.35">
      <c r="B27" s="24">
        <v>16</v>
      </c>
      <c r="C27" s="25" t="s">
        <v>103</v>
      </c>
      <c r="D27" s="25" t="s">
        <v>72</v>
      </c>
      <c r="E27" s="26" t="s">
        <v>92</v>
      </c>
      <c r="F27" s="27">
        <v>2810.27</v>
      </c>
      <c r="G27" s="30"/>
      <c r="H27" s="31"/>
    </row>
    <row r="28" spans="2:8" x14ac:dyDescent="0.35">
      <c r="B28" s="24">
        <v>17</v>
      </c>
      <c r="C28" s="25" t="s">
        <v>104</v>
      </c>
      <c r="D28" s="25" t="s">
        <v>105</v>
      </c>
      <c r="E28" s="26" t="s">
        <v>95</v>
      </c>
      <c r="F28" s="27">
        <v>1168.28</v>
      </c>
      <c r="G28" s="30"/>
      <c r="H28" s="31"/>
    </row>
    <row r="29" spans="2:8" x14ac:dyDescent="0.35">
      <c r="B29" s="24">
        <v>18</v>
      </c>
      <c r="C29" s="25" t="s">
        <v>106</v>
      </c>
      <c r="D29" s="25" t="s">
        <v>107</v>
      </c>
      <c r="E29" s="26" t="s">
        <v>77</v>
      </c>
      <c r="F29" s="27">
        <v>3967.29</v>
      </c>
      <c r="G29" s="30"/>
      <c r="H29" s="31"/>
    </row>
    <row r="30" spans="2:8" x14ac:dyDescent="0.35">
      <c r="B30" s="24">
        <v>19</v>
      </c>
      <c r="C30" s="25" t="s">
        <v>108</v>
      </c>
      <c r="D30" s="25" t="s">
        <v>109</v>
      </c>
      <c r="E30" s="26" t="s">
        <v>80</v>
      </c>
      <c r="F30" s="27">
        <v>8340.2999999999993</v>
      </c>
      <c r="G30" s="30"/>
      <c r="H30" s="31"/>
    </row>
    <row r="31" spans="2:8" x14ac:dyDescent="0.35">
      <c r="B31" s="24">
        <v>20</v>
      </c>
      <c r="C31" s="25" t="s">
        <v>110</v>
      </c>
      <c r="D31" s="25" t="s">
        <v>111</v>
      </c>
      <c r="E31" s="26" t="s">
        <v>69</v>
      </c>
      <c r="F31" s="27">
        <v>6064.31</v>
      </c>
      <c r="G31" s="30"/>
      <c r="H31" s="31"/>
    </row>
    <row r="32" spans="2:8" x14ac:dyDescent="0.35">
      <c r="B32" s="24">
        <v>21</v>
      </c>
      <c r="C32" s="25" t="s">
        <v>112</v>
      </c>
      <c r="D32" s="25" t="s">
        <v>99</v>
      </c>
      <c r="E32" s="26" t="s">
        <v>77</v>
      </c>
      <c r="F32" s="27">
        <v>8237.32</v>
      </c>
      <c r="G32" s="30"/>
      <c r="H32" s="31"/>
    </row>
    <row r="33" spans="2:8" x14ac:dyDescent="0.35">
      <c r="B33" s="24">
        <v>22</v>
      </c>
      <c r="C33" s="25" t="s">
        <v>113</v>
      </c>
      <c r="D33" s="25" t="s">
        <v>114</v>
      </c>
      <c r="E33" s="26" t="s">
        <v>80</v>
      </c>
      <c r="F33" s="27">
        <v>7955.33</v>
      </c>
      <c r="G33" s="30"/>
      <c r="H33" s="31"/>
    </row>
    <row r="34" spans="2:8" x14ac:dyDescent="0.35">
      <c r="B34" s="24">
        <v>23</v>
      </c>
      <c r="C34" s="25" t="s">
        <v>115</v>
      </c>
      <c r="D34" s="25" t="s">
        <v>107</v>
      </c>
      <c r="E34" s="26" t="s">
        <v>95</v>
      </c>
      <c r="F34" s="27">
        <v>1987.34</v>
      </c>
      <c r="G34" s="30"/>
      <c r="H34" s="31"/>
    </row>
    <row r="35" spans="2:8" x14ac:dyDescent="0.35">
      <c r="B35" s="24">
        <v>24</v>
      </c>
      <c r="C35" s="25" t="s">
        <v>116</v>
      </c>
      <c r="D35" s="25" t="s">
        <v>117</v>
      </c>
      <c r="E35" s="26" t="s">
        <v>92</v>
      </c>
      <c r="F35" s="27">
        <v>856.35</v>
      </c>
      <c r="G35" s="30"/>
      <c r="H35" s="31"/>
    </row>
    <row r="36" spans="2:8" x14ac:dyDescent="0.35">
      <c r="B36" s="24">
        <v>25</v>
      </c>
      <c r="C36" s="25" t="s">
        <v>118</v>
      </c>
      <c r="D36" s="25" t="s">
        <v>119</v>
      </c>
      <c r="E36" s="26" t="s">
        <v>80</v>
      </c>
      <c r="F36" s="27">
        <v>315.36</v>
      </c>
      <c r="G36" s="30"/>
      <c r="H36" s="31"/>
    </row>
    <row r="37" spans="2:8" x14ac:dyDescent="0.35">
      <c r="B37" s="24">
        <v>26</v>
      </c>
      <c r="C37" s="25" t="s">
        <v>120</v>
      </c>
      <c r="D37" s="25" t="s">
        <v>121</v>
      </c>
      <c r="E37" s="26" t="s">
        <v>69</v>
      </c>
      <c r="F37" s="27">
        <v>1721.37</v>
      </c>
      <c r="G37" s="30"/>
      <c r="H37" s="31"/>
    </row>
    <row r="38" spans="2:8" x14ac:dyDescent="0.35">
      <c r="B38" s="24">
        <v>27</v>
      </c>
      <c r="C38" s="25" t="s">
        <v>122</v>
      </c>
      <c r="D38" s="25" t="s">
        <v>111</v>
      </c>
      <c r="E38" s="26" t="s">
        <v>77</v>
      </c>
      <c r="F38" s="27">
        <v>5491.38</v>
      </c>
      <c r="G38" s="30"/>
      <c r="H38" s="31"/>
    </row>
    <row r="39" spans="2:8" x14ac:dyDescent="0.35">
      <c r="B39" s="24">
        <v>28</v>
      </c>
      <c r="C39" s="25" t="s">
        <v>123</v>
      </c>
      <c r="D39" s="25" t="s">
        <v>99</v>
      </c>
      <c r="E39" s="26" t="s">
        <v>77</v>
      </c>
      <c r="F39" s="27">
        <v>1579.39</v>
      </c>
      <c r="G39" s="30"/>
      <c r="H39" s="31"/>
    </row>
    <row r="40" spans="2:8" x14ac:dyDescent="0.35">
      <c r="B40" s="24">
        <v>29</v>
      </c>
      <c r="C40" s="25" t="s">
        <v>124</v>
      </c>
      <c r="D40" s="25" t="s">
        <v>114</v>
      </c>
      <c r="E40" s="26" t="s">
        <v>69</v>
      </c>
      <c r="F40" s="27">
        <v>4092.4</v>
      </c>
      <c r="G40" s="30"/>
      <c r="H40" s="31"/>
    </row>
    <row r="41" spans="2:8" x14ac:dyDescent="0.35">
      <c r="B41" s="24">
        <v>30</v>
      </c>
      <c r="C41" s="25" t="s">
        <v>125</v>
      </c>
      <c r="D41" s="25" t="s">
        <v>107</v>
      </c>
      <c r="E41" s="26" t="s">
        <v>80</v>
      </c>
      <c r="F41" s="27">
        <v>2919.41</v>
      </c>
      <c r="G41" s="30"/>
      <c r="H41" s="31"/>
    </row>
    <row r="42" spans="2:8" x14ac:dyDescent="0.35">
      <c r="B42" s="24">
        <v>31</v>
      </c>
      <c r="C42" s="25" t="s">
        <v>126</v>
      </c>
      <c r="D42" s="25" t="s">
        <v>117</v>
      </c>
      <c r="E42" s="26" t="s">
        <v>77</v>
      </c>
      <c r="F42" s="27">
        <v>7046.42</v>
      </c>
      <c r="G42" s="30"/>
      <c r="H42" s="31"/>
    </row>
    <row r="43" spans="2:8" x14ac:dyDescent="0.35">
      <c r="B43" s="24">
        <v>32</v>
      </c>
      <c r="C43" s="25" t="s">
        <v>127</v>
      </c>
      <c r="D43" s="25" t="s">
        <v>119</v>
      </c>
      <c r="E43" s="26" t="s">
        <v>95</v>
      </c>
      <c r="F43" s="27">
        <v>6997.43</v>
      </c>
      <c r="G43" s="30"/>
      <c r="H43" s="31"/>
    </row>
    <row r="44" spans="2:8" x14ac:dyDescent="0.35">
      <c r="B44" s="24">
        <v>33</v>
      </c>
      <c r="C44" s="25" t="s">
        <v>128</v>
      </c>
      <c r="D44" s="25" t="s">
        <v>121</v>
      </c>
      <c r="E44" s="26" t="s">
        <v>80</v>
      </c>
      <c r="F44" s="27">
        <v>4785.4399999999996</v>
      </c>
      <c r="G44" s="30"/>
      <c r="H44" s="31"/>
    </row>
    <row r="45" spans="2:8" x14ac:dyDescent="0.35">
      <c r="B45" s="24">
        <v>34</v>
      </c>
      <c r="C45" s="25" t="s">
        <v>129</v>
      </c>
      <c r="D45" s="25" t="s">
        <v>68</v>
      </c>
      <c r="E45" s="26" t="s">
        <v>77</v>
      </c>
      <c r="F45" s="27">
        <v>1729.45</v>
      </c>
      <c r="G45" s="30"/>
      <c r="H45" s="31"/>
    </row>
    <row r="46" spans="2:8" x14ac:dyDescent="0.35">
      <c r="B46" s="24">
        <v>35</v>
      </c>
      <c r="C46" s="25" t="s">
        <v>130</v>
      </c>
      <c r="D46" s="25" t="s">
        <v>72</v>
      </c>
      <c r="E46" s="26" t="s">
        <v>77</v>
      </c>
      <c r="F46" s="27">
        <v>1895.46</v>
      </c>
      <c r="G46" s="30"/>
      <c r="H46" s="31"/>
    </row>
    <row r="47" spans="2:8" x14ac:dyDescent="0.35">
      <c r="B47" s="24">
        <v>36</v>
      </c>
      <c r="C47" s="25" t="s">
        <v>131</v>
      </c>
      <c r="D47" s="25" t="s">
        <v>74</v>
      </c>
      <c r="E47" s="26" t="s">
        <v>95</v>
      </c>
      <c r="F47" s="27">
        <v>2753.47</v>
      </c>
      <c r="G47" s="30"/>
      <c r="H47" s="31"/>
    </row>
    <row r="48" spans="2:8" x14ac:dyDescent="0.35">
      <c r="B48" s="24">
        <v>37</v>
      </c>
      <c r="C48" s="25" t="s">
        <v>132</v>
      </c>
      <c r="D48" s="25" t="s">
        <v>76</v>
      </c>
      <c r="E48" s="26" t="s">
        <v>92</v>
      </c>
      <c r="F48" s="27">
        <v>1467.48</v>
      </c>
      <c r="G48" s="30"/>
      <c r="H48" s="31"/>
    </row>
    <row r="49" spans="2:8" x14ac:dyDescent="0.35">
      <c r="B49" s="24">
        <v>38</v>
      </c>
      <c r="C49" s="25" t="s">
        <v>133</v>
      </c>
      <c r="D49" s="25" t="s">
        <v>79</v>
      </c>
      <c r="E49" s="26" t="s">
        <v>95</v>
      </c>
      <c r="F49" s="27">
        <v>7676.49</v>
      </c>
      <c r="G49" s="30"/>
      <c r="H49" s="31"/>
    </row>
    <row r="50" spans="2:8" x14ac:dyDescent="0.35">
      <c r="B50" s="24">
        <v>39</v>
      </c>
      <c r="C50" s="25" t="s">
        <v>134</v>
      </c>
      <c r="D50" s="25" t="s">
        <v>82</v>
      </c>
      <c r="E50" s="26" t="s">
        <v>92</v>
      </c>
      <c r="F50" s="27">
        <v>2824.5</v>
      </c>
      <c r="G50" s="30"/>
      <c r="H50" s="31"/>
    </row>
    <row r="51" spans="2:8" x14ac:dyDescent="0.35">
      <c r="B51" s="24">
        <v>40</v>
      </c>
      <c r="C51" s="25" t="s">
        <v>135</v>
      </c>
      <c r="D51" s="25" t="s">
        <v>84</v>
      </c>
      <c r="E51" s="26" t="s">
        <v>77</v>
      </c>
      <c r="F51" s="27">
        <v>1107.51</v>
      </c>
      <c r="G51" s="30"/>
      <c r="H51" s="31"/>
    </row>
    <row r="52" spans="2:8" x14ac:dyDescent="0.35">
      <c r="B52" s="24">
        <v>41</v>
      </c>
      <c r="C52" s="25" t="s">
        <v>136</v>
      </c>
      <c r="D52" s="25" t="s">
        <v>87</v>
      </c>
      <c r="E52" s="26" t="s">
        <v>80</v>
      </c>
      <c r="F52" s="27">
        <v>2698.52</v>
      </c>
      <c r="G52" s="30"/>
      <c r="H52" s="31"/>
    </row>
    <row r="53" spans="2:8" x14ac:dyDescent="0.35">
      <c r="B53" s="24">
        <v>42</v>
      </c>
      <c r="C53" s="25" t="s">
        <v>137</v>
      </c>
      <c r="D53" s="25" t="s">
        <v>89</v>
      </c>
      <c r="E53" s="26" t="s">
        <v>80</v>
      </c>
      <c r="F53" s="27">
        <v>511.53</v>
      </c>
      <c r="G53" s="30"/>
      <c r="H53" s="31"/>
    </row>
    <row r="54" spans="2:8" x14ac:dyDescent="0.35">
      <c r="B54" s="24">
        <v>43</v>
      </c>
      <c r="C54" s="25" t="s">
        <v>138</v>
      </c>
      <c r="D54" s="25" t="s">
        <v>91</v>
      </c>
      <c r="E54" s="26" t="s">
        <v>69</v>
      </c>
      <c r="F54" s="27">
        <v>3059.54</v>
      </c>
      <c r="G54" s="30"/>
      <c r="H54" s="31"/>
    </row>
    <row r="55" spans="2:8" x14ac:dyDescent="0.35">
      <c r="B55" s="24">
        <v>44</v>
      </c>
      <c r="C55" s="25" t="s">
        <v>139</v>
      </c>
      <c r="D55" s="25" t="s">
        <v>94</v>
      </c>
      <c r="E55" s="26" t="s">
        <v>80</v>
      </c>
      <c r="F55" s="27">
        <v>5010.55</v>
      </c>
      <c r="G55" s="30"/>
      <c r="H55" s="31"/>
    </row>
    <row r="56" spans="2:8" x14ac:dyDescent="0.35">
      <c r="B56" s="24">
        <v>45</v>
      </c>
      <c r="C56" s="25" t="s">
        <v>140</v>
      </c>
      <c r="D56" s="25" t="s">
        <v>97</v>
      </c>
      <c r="E56" s="26" t="s">
        <v>77</v>
      </c>
      <c r="F56" s="27">
        <v>4923.5600000000004</v>
      </c>
      <c r="G56" s="30"/>
      <c r="H56" s="31"/>
    </row>
    <row r="57" spans="2:8" x14ac:dyDescent="0.35">
      <c r="B57" s="24">
        <v>46</v>
      </c>
      <c r="C57" s="25" t="s">
        <v>141</v>
      </c>
      <c r="D57" s="25" t="s">
        <v>99</v>
      </c>
      <c r="E57" s="26" t="s">
        <v>80</v>
      </c>
      <c r="F57" s="27">
        <v>778.57</v>
      </c>
      <c r="G57" s="30"/>
      <c r="H57" s="31"/>
    </row>
    <row r="58" spans="2:8" x14ac:dyDescent="0.35">
      <c r="B58" s="24">
        <v>47</v>
      </c>
      <c r="C58" s="25" t="s">
        <v>142</v>
      </c>
      <c r="D58" s="25" t="s">
        <v>82</v>
      </c>
      <c r="E58" s="26" t="s">
        <v>92</v>
      </c>
      <c r="F58" s="27">
        <v>5683.58</v>
      </c>
      <c r="G58" s="30"/>
      <c r="H58" s="31"/>
    </row>
    <row r="59" spans="2:8" x14ac:dyDescent="0.35">
      <c r="B59" s="24">
        <v>48</v>
      </c>
      <c r="C59" s="25" t="s">
        <v>143</v>
      </c>
      <c r="D59" s="25" t="s">
        <v>102</v>
      </c>
      <c r="E59" s="26" t="s">
        <v>80</v>
      </c>
      <c r="F59" s="27">
        <v>7180.59</v>
      </c>
      <c r="G59" s="30"/>
      <c r="H59" s="31"/>
    </row>
    <row r="60" spans="2:8" x14ac:dyDescent="0.35">
      <c r="B60" s="24">
        <v>49</v>
      </c>
      <c r="C60" s="25" t="s">
        <v>144</v>
      </c>
      <c r="D60" s="25" t="s">
        <v>72</v>
      </c>
      <c r="E60" s="26" t="s">
        <v>77</v>
      </c>
      <c r="F60" s="27">
        <v>4160.6000000000004</v>
      </c>
      <c r="G60" s="30"/>
      <c r="H60" s="31"/>
    </row>
    <row r="61" spans="2:8" x14ac:dyDescent="0.35">
      <c r="B61" s="24">
        <v>50</v>
      </c>
      <c r="C61" s="25" t="s">
        <v>104</v>
      </c>
      <c r="D61" s="25" t="s">
        <v>91</v>
      </c>
      <c r="E61" s="26" t="s">
        <v>77</v>
      </c>
      <c r="F61" s="27">
        <v>1940.61</v>
      </c>
      <c r="G61" s="30"/>
      <c r="H61" s="31"/>
    </row>
    <row r="62" spans="2:8" x14ac:dyDescent="0.35">
      <c r="B62" s="24">
        <v>51</v>
      </c>
      <c r="C62" s="25" t="s">
        <v>145</v>
      </c>
      <c r="D62" s="25" t="s">
        <v>107</v>
      </c>
      <c r="E62" s="26" t="s">
        <v>77</v>
      </c>
      <c r="F62" s="27">
        <v>7343.62</v>
      </c>
      <c r="G62" s="30"/>
      <c r="H62" s="31"/>
    </row>
    <row r="63" spans="2:8" x14ac:dyDescent="0.35">
      <c r="B63" s="24">
        <v>52</v>
      </c>
      <c r="C63" s="25" t="s">
        <v>108</v>
      </c>
      <c r="D63" s="25" t="s">
        <v>91</v>
      </c>
      <c r="E63" s="26" t="s">
        <v>77</v>
      </c>
      <c r="F63" s="27">
        <v>7826.63</v>
      </c>
      <c r="G63" s="30"/>
      <c r="H63" s="31"/>
    </row>
    <row r="64" spans="2:8" x14ac:dyDescent="0.35">
      <c r="B64" s="24">
        <v>53</v>
      </c>
      <c r="C64" s="25" t="s">
        <v>146</v>
      </c>
      <c r="D64" s="25" t="s">
        <v>111</v>
      </c>
      <c r="E64" s="26" t="s">
        <v>69</v>
      </c>
      <c r="F64" s="27">
        <v>1053.6400000000001</v>
      </c>
      <c r="G64" s="30"/>
      <c r="H64" s="31"/>
    </row>
    <row r="65" spans="2:8" x14ac:dyDescent="0.35">
      <c r="B65" s="24">
        <v>54</v>
      </c>
      <c r="C65" s="28" t="s">
        <v>147</v>
      </c>
      <c r="D65" s="28" t="s">
        <v>148</v>
      </c>
      <c r="E65" s="2" t="s">
        <v>80</v>
      </c>
      <c r="F65" s="27">
        <v>3733.65</v>
      </c>
      <c r="G65" s="30"/>
      <c r="H65" s="31"/>
    </row>
    <row r="66" spans="2:8" x14ac:dyDescent="0.35">
      <c r="B66" s="24">
        <v>55</v>
      </c>
      <c r="C66" s="28" t="s">
        <v>149</v>
      </c>
      <c r="D66" s="28" t="s">
        <v>150</v>
      </c>
      <c r="E66" s="2" t="s">
        <v>69</v>
      </c>
      <c r="F66" s="27">
        <v>6438.66</v>
      </c>
      <c r="G66" s="30"/>
      <c r="H66" s="31"/>
    </row>
    <row r="67" spans="2:8" x14ac:dyDescent="0.35">
      <c r="B67" s="24">
        <v>56</v>
      </c>
      <c r="C67" s="28" t="s">
        <v>151</v>
      </c>
      <c r="D67" s="28" t="s">
        <v>91</v>
      </c>
      <c r="E67" s="2" t="s">
        <v>92</v>
      </c>
      <c r="F67" s="27">
        <v>7095.67</v>
      </c>
      <c r="G67" s="30"/>
      <c r="H67" s="31"/>
    </row>
    <row r="68" spans="2:8" x14ac:dyDescent="0.35">
      <c r="B68" s="24">
        <v>57</v>
      </c>
      <c r="C68" s="28" t="s">
        <v>152</v>
      </c>
      <c r="D68" s="28" t="s">
        <v>82</v>
      </c>
      <c r="E68" s="2" t="s">
        <v>69</v>
      </c>
      <c r="F68" s="27">
        <v>2665.68</v>
      </c>
      <c r="G68" s="30"/>
      <c r="H68" s="31"/>
    </row>
    <row r="69" spans="2:8" x14ac:dyDescent="0.35">
      <c r="B69" s="24">
        <v>58</v>
      </c>
      <c r="C69" s="28" t="s">
        <v>153</v>
      </c>
      <c r="D69" s="28" t="s">
        <v>154</v>
      </c>
      <c r="E69" s="2" t="s">
        <v>69</v>
      </c>
      <c r="F69" s="27">
        <v>3066.69</v>
      </c>
      <c r="G69" s="30"/>
      <c r="H69" s="31"/>
    </row>
    <row r="70" spans="2:8" x14ac:dyDescent="0.35">
      <c r="B70" s="24">
        <v>59</v>
      </c>
      <c r="C70" s="28" t="s">
        <v>155</v>
      </c>
      <c r="D70" s="28" t="s">
        <v>156</v>
      </c>
      <c r="E70" s="2" t="s">
        <v>77</v>
      </c>
      <c r="F70" s="27">
        <v>7797.7</v>
      </c>
      <c r="G70" s="30"/>
      <c r="H70" s="31"/>
    </row>
    <row r="71" spans="2:8" x14ac:dyDescent="0.35">
      <c r="B71" s="24">
        <v>60</v>
      </c>
      <c r="C71" s="28" t="s">
        <v>157</v>
      </c>
      <c r="D71" s="28" t="s">
        <v>158</v>
      </c>
      <c r="E71" s="2" t="s">
        <v>69</v>
      </c>
      <c r="F71" s="27">
        <v>7620.71</v>
      </c>
      <c r="G71" s="30"/>
      <c r="H71" s="31"/>
    </row>
    <row r="72" spans="2:8" x14ac:dyDescent="0.35">
      <c r="B72" s="24">
        <v>61</v>
      </c>
      <c r="C72" s="28" t="s">
        <v>159</v>
      </c>
      <c r="D72" s="28" t="s">
        <v>82</v>
      </c>
      <c r="E72" s="2" t="s">
        <v>80</v>
      </c>
      <c r="F72" s="27">
        <v>302.72000000000003</v>
      </c>
      <c r="G72" s="30"/>
      <c r="H72" s="31"/>
    </row>
    <row r="73" spans="2:8" x14ac:dyDescent="0.35">
      <c r="B73" s="24">
        <v>62</v>
      </c>
      <c r="C73" s="28" t="s">
        <v>160</v>
      </c>
      <c r="D73" s="28" t="s">
        <v>89</v>
      </c>
      <c r="E73" s="2" t="s">
        <v>80</v>
      </c>
      <c r="F73" s="27">
        <v>6406.73</v>
      </c>
      <c r="G73" s="30"/>
      <c r="H73" s="31"/>
    </row>
    <row r="74" spans="2:8" x14ac:dyDescent="0.35">
      <c r="B74" s="24">
        <v>63</v>
      </c>
      <c r="C74" s="28" t="s">
        <v>161</v>
      </c>
      <c r="D74" s="28" t="s">
        <v>82</v>
      </c>
      <c r="E74" s="2" t="s">
        <v>80</v>
      </c>
      <c r="F74" s="27">
        <v>2540.7399999999998</v>
      </c>
      <c r="G74" s="30"/>
      <c r="H74" s="31"/>
    </row>
    <row r="75" spans="2:8" x14ac:dyDescent="0.35">
      <c r="B75" s="29">
        <v>64</v>
      </c>
      <c r="C75" s="28" t="s">
        <v>162</v>
      </c>
      <c r="D75" s="28" t="s">
        <v>163</v>
      </c>
      <c r="E75" s="2" t="s">
        <v>77</v>
      </c>
      <c r="F75" s="27">
        <v>3696.75</v>
      </c>
      <c r="G75" s="30"/>
      <c r="H75" s="31"/>
    </row>
    <row r="76" spans="2:8" x14ac:dyDescent="0.35">
      <c r="B76" s="29">
        <v>65</v>
      </c>
      <c r="C76" s="28" t="s">
        <v>164</v>
      </c>
      <c r="D76" s="28" t="s">
        <v>91</v>
      </c>
      <c r="E76" s="2" t="s">
        <v>95</v>
      </c>
      <c r="F76" s="27">
        <v>1613.76</v>
      </c>
      <c r="G76" s="30"/>
      <c r="H76" s="31"/>
    </row>
    <row r="77" spans="2:8" x14ac:dyDescent="0.35">
      <c r="B77" s="29">
        <v>66</v>
      </c>
      <c r="C77" s="28" t="s">
        <v>165</v>
      </c>
      <c r="D77" s="28" t="s">
        <v>114</v>
      </c>
      <c r="E77" s="2" t="s">
        <v>69</v>
      </c>
      <c r="F77" s="27">
        <v>1287.77</v>
      </c>
      <c r="G77" s="30"/>
      <c r="H77" s="31"/>
    </row>
    <row r="78" spans="2:8" x14ac:dyDescent="0.35">
      <c r="B78" s="29">
        <v>67</v>
      </c>
      <c r="C78" s="28" t="s">
        <v>166</v>
      </c>
      <c r="D78" s="28" t="s">
        <v>117</v>
      </c>
      <c r="E78" s="2" t="s">
        <v>80</v>
      </c>
      <c r="F78" s="27">
        <v>3926.78</v>
      </c>
      <c r="G78" s="30"/>
      <c r="H78" s="31"/>
    </row>
    <row r="79" spans="2:8" x14ac:dyDescent="0.35">
      <c r="B79" s="29">
        <v>68</v>
      </c>
      <c r="C79" s="28" t="s">
        <v>167</v>
      </c>
      <c r="D79" s="28" t="s">
        <v>168</v>
      </c>
      <c r="E79" s="2" t="s">
        <v>92</v>
      </c>
      <c r="F79" s="27">
        <v>5701.79</v>
      </c>
      <c r="G79" s="30"/>
      <c r="H79" s="31"/>
    </row>
    <row r="80" spans="2:8" x14ac:dyDescent="0.35">
      <c r="B80" s="29">
        <v>69</v>
      </c>
      <c r="C80" s="28" t="s">
        <v>169</v>
      </c>
      <c r="D80" s="28" t="s">
        <v>117</v>
      </c>
      <c r="E80" s="2" t="s">
        <v>95</v>
      </c>
      <c r="F80" s="27">
        <v>6979.8</v>
      </c>
      <c r="G80" s="30"/>
      <c r="H80" s="31"/>
    </row>
    <row r="81" spans="2:8" x14ac:dyDescent="0.35">
      <c r="B81" s="29">
        <v>70</v>
      </c>
      <c r="C81" s="28" t="s">
        <v>170</v>
      </c>
      <c r="D81" s="28" t="s">
        <v>171</v>
      </c>
      <c r="E81" s="2" t="s">
        <v>80</v>
      </c>
      <c r="F81" s="27">
        <v>2133.81</v>
      </c>
      <c r="G81" s="30"/>
      <c r="H81" s="31"/>
    </row>
    <row r="82" spans="2:8" x14ac:dyDescent="0.35">
      <c r="B82" s="29">
        <v>71</v>
      </c>
      <c r="C82" s="28" t="s">
        <v>172</v>
      </c>
      <c r="D82" s="28" t="s">
        <v>173</v>
      </c>
      <c r="E82" s="2" t="s">
        <v>77</v>
      </c>
      <c r="F82" s="27">
        <v>338.82</v>
      </c>
      <c r="G82" s="30"/>
      <c r="H82" s="31"/>
    </row>
    <row r="83" spans="2:8" x14ac:dyDescent="0.35">
      <c r="B83" s="29">
        <v>73</v>
      </c>
      <c r="C83" s="28" t="s">
        <v>174</v>
      </c>
      <c r="D83" s="28" t="s">
        <v>91</v>
      </c>
      <c r="E83" s="2" t="s">
        <v>80</v>
      </c>
      <c r="F83" s="27">
        <v>2178.83</v>
      </c>
      <c r="G83" s="30"/>
      <c r="H83" s="31"/>
    </row>
    <row r="84" spans="2:8" x14ac:dyDescent="0.35">
      <c r="B84" s="29">
        <v>74</v>
      </c>
      <c r="C84" s="28" t="s">
        <v>175</v>
      </c>
      <c r="D84" s="28" t="s">
        <v>82</v>
      </c>
      <c r="E84" s="2" t="s">
        <v>69</v>
      </c>
      <c r="F84" s="27">
        <v>974.84</v>
      </c>
      <c r="G84" s="30"/>
      <c r="H84" s="31"/>
    </row>
    <row r="85" spans="2:8" x14ac:dyDescent="0.35">
      <c r="B85" s="29">
        <v>75</v>
      </c>
      <c r="C85" s="28" t="s">
        <v>176</v>
      </c>
      <c r="D85" s="28" t="s">
        <v>177</v>
      </c>
      <c r="E85" s="2" t="s">
        <v>95</v>
      </c>
      <c r="F85" s="27">
        <v>7573.85</v>
      </c>
      <c r="G85" s="30"/>
      <c r="H85" s="31"/>
    </row>
    <row r="86" spans="2:8" x14ac:dyDescent="0.35">
      <c r="B86" s="29">
        <v>76</v>
      </c>
      <c r="C86" s="28" t="s">
        <v>178</v>
      </c>
      <c r="D86" s="28" t="s">
        <v>107</v>
      </c>
      <c r="E86" s="2" t="s">
        <v>69</v>
      </c>
      <c r="F86" s="27">
        <v>7722.86</v>
      </c>
      <c r="G86" s="30"/>
      <c r="H86" s="31"/>
    </row>
    <row r="87" spans="2:8" x14ac:dyDescent="0.35">
      <c r="B87" s="29">
        <v>77</v>
      </c>
      <c r="C87" s="28" t="s">
        <v>179</v>
      </c>
      <c r="D87" s="28" t="s">
        <v>177</v>
      </c>
      <c r="E87" s="2" t="s">
        <v>77</v>
      </c>
      <c r="F87" s="27">
        <v>1386.87</v>
      </c>
      <c r="G87" s="30"/>
      <c r="H87" s="31"/>
    </row>
    <row r="88" spans="2:8" x14ac:dyDescent="0.35">
      <c r="B88" s="29">
        <v>78</v>
      </c>
      <c r="C88" s="28" t="s">
        <v>180</v>
      </c>
      <c r="D88" s="28" t="s">
        <v>84</v>
      </c>
      <c r="E88" s="2" t="s">
        <v>95</v>
      </c>
      <c r="F88" s="27">
        <v>7809.88</v>
      </c>
      <c r="G88" s="30"/>
      <c r="H88" s="31"/>
    </row>
    <row r="89" spans="2:8" x14ac:dyDescent="0.35">
      <c r="B89" s="29">
        <v>79</v>
      </c>
      <c r="C89" s="28" t="s">
        <v>181</v>
      </c>
      <c r="D89" s="28" t="s">
        <v>182</v>
      </c>
      <c r="E89" s="2" t="s">
        <v>80</v>
      </c>
      <c r="F89" s="27">
        <v>6328.89</v>
      </c>
      <c r="G89" s="30"/>
      <c r="H89" s="31"/>
    </row>
    <row r="90" spans="2:8" x14ac:dyDescent="0.35">
      <c r="B90" s="29">
        <v>80</v>
      </c>
      <c r="C90" s="28" t="s">
        <v>183</v>
      </c>
      <c r="D90" s="28" t="s">
        <v>184</v>
      </c>
      <c r="E90" s="2" t="s">
        <v>92</v>
      </c>
      <c r="F90" s="27">
        <v>4121.8999999999996</v>
      </c>
      <c r="G90" s="30"/>
      <c r="H90" s="31"/>
    </row>
    <row r="91" spans="2:8" x14ac:dyDescent="0.35">
      <c r="B91" s="29">
        <v>81</v>
      </c>
      <c r="C91" s="28" t="s">
        <v>185</v>
      </c>
      <c r="D91" s="28" t="s">
        <v>87</v>
      </c>
      <c r="E91" s="2" t="s">
        <v>80</v>
      </c>
      <c r="F91" s="27">
        <v>1933.91</v>
      </c>
      <c r="G91" s="30"/>
      <c r="H91" s="31"/>
    </row>
    <row r="92" spans="2:8" x14ac:dyDescent="0.35">
      <c r="B92" s="29">
        <v>82</v>
      </c>
      <c r="C92" s="28" t="s">
        <v>186</v>
      </c>
      <c r="D92" s="28" t="s">
        <v>121</v>
      </c>
      <c r="E92" s="2" t="s">
        <v>92</v>
      </c>
      <c r="F92" s="27">
        <v>1887.92</v>
      </c>
      <c r="G92" s="30"/>
      <c r="H92" s="31"/>
    </row>
    <row r="93" spans="2:8" x14ac:dyDescent="0.35">
      <c r="B93" s="29">
        <v>83</v>
      </c>
      <c r="C93" s="28" t="s">
        <v>187</v>
      </c>
      <c r="D93" s="28" t="s">
        <v>188</v>
      </c>
      <c r="E93" s="2" t="s">
        <v>80</v>
      </c>
      <c r="F93" s="27">
        <v>712.93</v>
      </c>
      <c r="G93" s="30"/>
      <c r="H93" s="31"/>
    </row>
    <row r="94" spans="2:8" x14ac:dyDescent="0.35">
      <c r="B94" s="29">
        <v>84</v>
      </c>
      <c r="C94" s="28" t="s">
        <v>189</v>
      </c>
      <c r="D94" s="28" t="s">
        <v>117</v>
      </c>
      <c r="E94" s="2" t="s">
        <v>92</v>
      </c>
      <c r="F94" s="27">
        <v>2340.94</v>
      </c>
      <c r="G94" s="30"/>
      <c r="H94" s="31"/>
    </row>
    <row r="95" spans="2:8" x14ac:dyDescent="0.35">
      <c r="B95" s="29">
        <v>85</v>
      </c>
      <c r="C95" s="28" t="s">
        <v>190</v>
      </c>
      <c r="D95" s="28" t="s">
        <v>148</v>
      </c>
      <c r="E95" s="2" t="s">
        <v>95</v>
      </c>
      <c r="F95" s="27">
        <v>2497.9499999999998</v>
      </c>
      <c r="G95" s="30"/>
      <c r="H95" s="31"/>
    </row>
    <row r="96" spans="2:8" x14ac:dyDescent="0.35">
      <c r="B96" s="29">
        <v>86</v>
      </c>
      <c r="C96" s="28" t="s">
        <v>191</v>
      </c>
      <c r="D96" s="28" t="s">
        <v>148</v>
      </c>
      <c r="E96" s="2" t="s">
        <v>80</v>
      </c>
      <c r="F96" s="27">
        <v>7219.96</v>
      </c>
      <c r="G96" s="30"/>
      <c r="H96" s="31"/>
    </row>
    <row r="97" spans="2:8" x14ac:dyDescent="0.35">
      <c r="B97" s="29">
        <v>87</v>
      </c>
      <c r="C97" s="28" t="s">
        <v>192</v>
      </c>
      <c r="D97" s="28" t="s">
        <v>79</v>
      </c>
      <c r="E97" s="2" t="s">
        <v>77</v>
      </c>
      <c r="F97" s="27">
        <v>579.97</v>
      </c>
      <c r="G97" s="30"/>
      <c r="H97" s="31"/>
    </row>
    <row r="98" spans="2:8" x14ac:dyDescent="0.35">
      <c r="B98" s="29">
        <v>88</v>
      </c>
      <c r="C98" s="28" t="s">
        <v>193</v>
      </c>
      <c r="D98" s="28" t="s">
        <v>82</v>
      </c>
      <c r="E98" s="2" t="s">
        <v>80</v>
      </c>
      <c r="F98" s="27">
        <v>5093.9799999999996</v>
      </c>
      <c r="G98" s="30"/>
      <c r="H98" s="31"/>
    </row>
    <row r="99" spans="2:8" x14ac:dyDescent="0.35">
      <c r="B99" s="29">
        <v>89</v>
      </c>
      <c r="C99" s="28" t="s">
        <v>194</v>
      </c>
      <c r="D99" s="28" t="s">
        <v>91</v>
      </c>
      <c r="E99" s="2" t="s">
        <v>69</v>
      </c>
      <c r="F99" s="27">
        <v>5602.99</v>
      </c>
      <c r="G99" s="30"/>
      <c r="H99" s="31"/>
    </row>
    <row r="100" spans="2:8" x14ac:dyDescent="0.35">
      <c r="B100" s="29">
        <v>90</v>
      </c>
      <c r="C100" s="28" t="s">
        <v>195</v>
      </c>
      <c r="D100" s="28" t="s">
        <v>196</v>
      </c>
      <c r="E100" s="2" t="s">
        <v>95</v>
      </c>
      <c r="F100" s="27">
        <v>2800</v>
      </c>
      <c r="G100" s="30"/>
      <c r="H100" s="31"/>
    </row>
    <row r="101" spans="2:8" x14ac:dyDescent="0.35">
      <c r="B101" s="29">
        <v>91</v>
      </c>
      <c r="C101" s="28" t="s">
        <v>197</v>
      </c>
      <c r="D101" s="28" t="s">
        <v>91</v>
      </c>
      <c r="E101" s="2" t="s">
        <v>69</v>
      </c>
      <c r="F101" s="27">
        <v>1675.01</v>
      </c>
      <c r="G101" s="30"/>
      <c r="H101" s="31"/>
    </row>
    <row r="102" spans="2:8" x14ac:dyDescent="0.35">
      <c r="B102" s="29">
        <v>92</v>
      </c>
      <c r="C102" s="28" t="s">
        <v>198</v>
      </c>
      <c r="D102" s="28" t="s">
        <v>117</v>
      </c>
      <c r="E102" s="2" t="s">
        <v>77</v>
      </c>
      <c r="F102" s="27">
        <v>4605.0200000000004</v>
      </c>
      <c r="G102" s="30"/>
      <c r="H102" s="31"/>
    </row>
    <row r="103" spans="2:8" x14ac:dyDescent="0.35">
      <c r="B103" s="29">
        <v>93</v>
      </c>
      <c r="C103" s="28" t="s">
        <v>199</v>
      </c>
      <c r="D103" s="28" t="s">
        <v>200</v>
      </c>
      <c r="E103" s="2" t="s">
        <v>95</v>
      </c>
      <c r="F103" s="27">
        <v>7416.03</v>
      </c>
      <c r="G103" s="30"/>
      <c r="H103" s="31"/>
    </row>
    <row r="104" spans="2:8" x14ac:dyDescent="0.35">
      <c r="B104" s="29">
        <v>94</v>
      </c>
      <c r="C104" s="28" t="s">
        <v>201</v>
      </c>
      <c r="D104" s="28" t="s">
        <v>148</v>
      </c>
      <c r="E104" s="2" t="s">
        <v>80</v>
      </c>
      <c r="F104" s="27">
        <v>1985.04</v>
      </c>
      <c r="G104" s="30"/>
      <c r="H104" s="31"/>
    </row>
    <row r="105" spans="2:8" x14ac:dyDescent="0.35">
      <c r="B105" s="29">
        <v>95</v>
      </c>
      <c r="C105" s="28" t="s">
        <v>202</v>
      </c>
      <c r="D105" s="28" t="s">
        <v>79</v>
      </c>
      <c r="E105" s="2" t="s">
        <v>92</v>
      </c>
      <c r="F105" s="27">
        <v>6793.05</v>
      </c>
      <c r="G105" s="30"/>
      <c r="H105" s="31"/>
    </row>
    <row r="106" spans="2:8" x14ac:dyDescent="0.35">
      <c r="B106" s="29">
        <v>96</v>
      </c>
      <c r="C106" s="28" t="s">
        <v>203</v>
      </c>
      <c r="D106" s="28" t="s">
        <v>177</v>
      </c>
      <c r="E106" s="2" t="s">
        <v>80</v>
      </c>
      <c r="F106" s="27">
        <v>6280.06</v>
      </c>
      <c r="G106" s="30"/>
      <c r="H106" s="31"/>
    </row>
    <row r="107" spans="2:8" x14ac:dyDescent="0.35">
      <c r="B107" s="29">
        <v>97</v>
      </c>
      <c r="C107" s="28" t="s">
        <v>204</v>
      </c>
      <c r="D107" s="28" t="s">
        <v>205</v>
      </c>
      <c r="E107" s="2" t="s">
        <v>92</v>
      </c>
      <c r="F107" s="27">
        <v>4081.07</v>
      </c>
      <c r="G107" s="30"/>
      <c r="H107" s="31"/>
    </row>
    <row r="108" spans="2:8" x14ac:dyDescent="0.35">
      <c r="B108" s="29">
        <v>98</v>
      </c>
      <c r="C108" s="28" t="s">
        <v>206</v>
      </c>
      <c r="D108" s="28" t="s">
        <v>188</v>
      </c>
      <c r="E108" s="2" t="s">
        <v>77</v>
      </c>
      <c r="F108" s="27">
        <v>1897.08</v>
      </c>
      <c r="G108" s="30"/>
      <c r="H108" s="31"/>
    </row>
    <row r="109" spans="2:8" x14ac:dyDescent="0.35">
      <c r="B109" s="29">
        <v>99</v>
      </c>
      <c r="C109" s="28" t="s">
        <v>207</v>
      </c>
      <c r="D109" s="28" t="s">
        <v>208</v>
      </c>
      <c r="E109" s="2" t="s">
        <v>92</v>
      </c>
      <c r="F109" s="27">
        <v>2776.09</v>
      </c>
      <c r="G109" s="30"/>
      <c r="H109" s="31"/>
    </row>
    <row r="110" spans="2:8" x14ac:dyDescent="0.35">
      <c r="B110" s="29">
        <v>100</v>
      </c>
      <c r="C110" s="28" t="s">
        <v>209</v>
      </c>
      <c r="D110" s="28" t="s">
        <v>91</v>
      </c>
      <c r="E110" s="2" t="s">
        <v>95</v>
      </c>
      <c r="F110" s="27">
        <v>1124.0999999999999</v>
      </c>
      <c r="G110" s="30"/>
      <c r="H110" s="31"/>
    </row>
    <row r="111" spans="2:8" x14ac:dyDescent="0.35">
      <c r="B111" s="29">
        <v>101</v>
      </c>
      <c r="C111" s="25" t="s">
        <v>71</v>
      </c>
      <c r="D111" s="25" t="s">
        <v>68</v>
      </c>
      <c r="E111" s="26" t="s">
        <v>69</v>
      </c>
      <c r="F111" s="27">
        <v>2431.11</v>
      </c>
      <c r="G111" s="30"/>
      <c r="H111" s="31"/>
    </row>
    <row r="112" spans="2:8" x14ac:dyDescent="0.35">
      <c r="B112" s="29">
        <v>102</v>
      </c>
      <c r="C112" s="25" t="s">
        <v>73</v>
      </c>
      <c r="D112" s="25" t="s">
        <v>72</v>
      </c>
      <c r="E112" s="26" t="s">
        <v>69</v>
      </c>
      <c r="F112" s="27">
        <v>3569.12</v>
      </c>
      <c r="G112" s="30"/>
      <c r="H112" s="31"/>
    </row>
    <row r="113" spans="2:8" x14ac:dyDescent="0.35">
      <c r="B113" s="29">
        <v>103</v>
      </c>
      <c r="C113" s="25" t="s">
        <v>75</v>
      </c>
      <c r="D113" s="25" t="s">
        <v>74</v>
      </c>
      <c r="E113" s="26" t="s">
        <v>69</v>
      </c>
      <c r="F113" s="27">
        <v>3562.13</v>
      </c>
      <c r="G113" s="30"/>
      <c r="H113" s="31"/>
    </row>
    <row r="114" spans="2:8" x14ac:dyDescent="0.35">
      <c r="B114" s="29">
        <v>104</v>
      </c>
      <c r="C114" s="25" t="s">
        <v>78</v>
      </c>
      <c r="D114" s="25" t="s">
        <v>76</v>
      </c>
      <c r="E114" s="26" t="s">
        <v>77</v>
      </c>
      <c r="F114" s="27">
        <v>2719.14</v>
      </c>
      <c r="G114" s="30"/>
      <c r="H114" s="31"/>
    </row>
    <row r="115" spans="2:8" x14ac:dyDescent="0.35">
      <c r="B115" s="29">
        <v>105</v>
      </c>
      <c r="C115" s="25" t="s">
        <v>81</v>
      </c>
      <c r="D115" s="25" t="s">
        <v>79</v>
      </c>
      <c r="E115" s="26" t="s">
        <v>80</v>
      </c>
      <c r="F115" s="27">
        <v>5721.15</v>
      </c>
      <c r="G115" s="30"/>
      <c r="H115" s="31"/>
    </row>
    <row r="116" spans="2:8" x14ac:dyDescent="0.35">
      <c r="B116" s="29">
        <v>106</v>
      </c>
      <c r="C116" s="25" t="s">
        <v>83</v>
      </c>
      <c r="D116" s="25" t="s">
        <v>210</v>
      </c>
      <c r="E116" s="26" t="s">
        <v>80</v>
      </c>
      <c r="F116" s="27">
        <v>3310.16</v>
      </c>
      <c r="G116" s="30"/>
      <c r="H116" s="31"/>
    </row>
    <row r="117" spans="2:8" x14ac:dyDescent="0.35">
      <c r="B117" s="29">
        <v>107</v>
      </c>
      <c r="C117" s="25" t="s">
        <v>86</v>
      </c>
      <c r="D117" s="25" t="s">
        <v>84</v>
      </c>
      <c r="E117" s="26" t="s">
        <v>77</v>
      </c>
      <c r="F117" s="27">
        <v>4643.17</v>
      </c>
      <c r="G117" s="30"/>
      <c r="H117" s="31"/>
    </row>
    <row r="118" spans="2:8" x14ac:dyDescent="0.35">
      <c r="B118" s="29">
        <v>108</v>
      </c>
      <c r="C118" s="25" t="s">
        <v>88</v>
      </c>
      <c r="D118" s="25" t="s">
        <v>87</v>
      </c>
      <c r="E118" s="26" t="s">
        <v>69</v>
      </c>
      <c r="F118" s="27">
        <v>4196.18</v>
      </c>
      <c r="G118" s="30"/>
      <c r="H118" s="31"/>
    </row>
    <row r="119" spans="2:8" x14ac:dyDescent="0.35">
      <c r="B119" s="29">
        <v>109</v>
      </c>
      <c r="C119" s="25" t="s">
        <v>90</v>
      </c>
      <c r="D119" s="25" t="s">
        <v>89</v>
      </c>
      <c r="E119" s="26" t="s">
        <v>77</v>
      </c>
      <c r="F119" s="27">
        <v>8508.19</v>
      </c>
      <c r="G119" s="30"/>
      <c r="H119" s="31"/>
    </row>
    <row r="120" spans="2:8" x14ac:dyDescent="0.35">
      <c r="B120" s="29">
        <v>110</v>
      </c>
      <c r="C120" s="25" t="s">
        <v>93</v>
      </c>
      <c r="D120" s="25" t="s">
        <v>91</v>
      </c>
      <c r="E120" s="26" t="s">
        <v>92</v>
      </c>
      <c r="F120" s="27">
        <v>7833.2</v>
      </c>
      <c r="G120" s="30"/>
      <c r="H120" s="31"/>
    </row>
    <row r="121" spans="2:8" x14ac:dyDescent="0.35">
      <c r="B121" s="29">
        <v>111</v>
      </c>
      <c r="C121" s="25" t="s">
        <v>96</v>
      </c>
      <c r="D121" s="25" t="s">
        <v>94</v>
      </c>
      <c r="E121" s="26" t="s">
        <v>95</v>
      </c>
      <c r="F121" s="27">
        <v>6115.21</v>
      </c>
      <c r="G121" s="30"/>
      <c r="H121" s="31"/>
    </row>
    <row r="122" spans="2:8" x14ac:dyDescent="0.35">
      <c r="B122" s="29">
        <v>112</v>
      </c>
      <c r="C122" s="25" t="s">
        <v>98</v>
      </c>
      <c r="D122" s="25" t="s">
        <v>97</v>
      </c>
      <c r="E122" s="26" t="s">
        <v>95</v>
      </c>
      <c r="F122" s="27">
        <v>1845.22</v>
      </c>
      <c r="G122" s="30"/>
      <c r="H122" s="31"/>
    </row>
    <row r="123" spans="2:8" x14ac:dyDescent="0.35">
      <c r="B123" s="29">
        <v>113</v>
      </c>
      <c r="C123" s="25" t="s">
        <v>100</v>
      </c>
      <c r="D123" s="25" t="s">
        <v>99</v>
      </c>
      <c r="E123" s="26" t="s">
        <v>77</v>
      </c>
      <c r="F123" s="27">
        <v>1341.23</v>
      </c>
      <c r="G123" s="30"/>
      <c r="H123" s="31"/>
    </row>
    <row r="124" spans="2:8" x14ac:dyDescent="0.35">
      <c r="B124" s="29">
        <v>114</v>
      </c>
      <c r="C124" s="25" t="s">
        <v>101</v>
      </c>
      <c r="D124" s="25" t="s">
        <v>82</v>
      </c>
      <c r="E124" s="26" t="s">
        <v>80</v>
      </c>
      <c r="F124" s="27">
        <v>7501.24</v>
      </c>
      <c r="G124" s="30"/>
      <c r="H124" s="31"/>
    </row>
    <row r="125" spans="2:8" x14ac:dyDescent="0.35">
      <c r="B125" s="29">
        <v>115</v>
      </c>
      <c r="C125" s="25" t="s">
        <v>103</v>
      </c>
      <c r="D125" s="25" t="s">
        <v>102</v>
      </c>
      <c r="E125" s="26" t="s">
        <v>80</v>
      </c>
      <c r="F125" s="27">
        <v>8338.25</v>
      </c>
      <c r="G125" s="30"/>
      <c r="H125" s="31"/>
    </row>
    <row r="126" spans="2:8" x14ac:dyDescent="0.35">
      <c r="B126" s="29">
        <v>116</v>
      </c>
      <c r="C126" s="25" t="s">
        <v>104</v>
      </c>
      <c r="D126" s="25" t="s">
        <v>72</v>
      </c>
      <c r="E126" s="26" t="s">
        <v>92</v>
      </c>
      <c r="F126" s="27">
        <v>4599.26</v>
      </c>
      <c r="G126" s="30"/>
      <c r="H126" s="31"/>
    </row>
    <row r="127" spans="2:8" x14ac:dyDescent="0.35">
      <c r="B127" s="29">
        <v>117</v>
      </c>
      <c r="C127" s="25" t="s">
        <v>106</v>
      </c>
      <c r="D127" s="25" t="s">
        <v>105</v>
      </c>
      <c r="E127" s="26" t="s">
        <v>95</v>
      </c>
      <c r="F127" s="27">
        <v>761.27</v>
      </c>
      <c r="G127" s="30"/>
      <c r="H127" s="31"/>
    </row>
    <row r="128" spans="2:8" x14ac:dyDescent="0.35">
      <c r="B128" s="29">
        <v>118</v>
      </c>
      <c r="C128" s="25" t="s">
        <v>108</v>
      </c>
      <c r="D128" s="25" t="s">
        <v>107</v>
      </c>
      <c r="E128" s="26" t="s">
        <v>77</v>
      </c>
      <c r="F128" s="27">
        <v>3737.28</v>
      </c>
      <c r="G128" s="30"/>
      <c r="H128" s="31"/>
    </row>
    <row r="129" spans="2:8" x14ac:dyDescent="0.35">
      <c r="B129" s="29">
        <v>119</v>
      </c>
      <c r="C129" s="25" t="s">
        <v>110</v>
      </c>
      <c r="D129" s="25" t="s">
        <v>109</v>
      </c>
      <c r="E129" s="26" t="s">
        <v>80</v>
      </c>
      <c r="F129" s="27">
        <v>5557.29</v>
      </c>
      <c r="G129" s="30"/>
      <c r="H129" s="31"/>
    </row>
    <row r="130" spans="2:8" x14ac:dyDescent="0.35">
      <c r="B130" s="29">
        <v>120</v>
      </c>
      <c r="C130" s="25" t="s">
        <v>112</v>
      </c>
      <c r="D130" s="25" t="s">
        <v>111</v>
      </c>
      <c r="E130" s="26" t="s">
        <v>69</v>
      </c>
      <c r="F130" s="27">
        <v>3695.3</v>
      </c>
      <c r="G130" s="30"/>
      <c r="H130" s="31"/>
    </row>
    <row r="131" spans="2:8" x14ac:dyDescent="0.35">
      <c r="B131" s="29">
        <v>121</v>
      </c>
      <c r="C131" s="25" t="s">
        <v>113</v>
      </c>
      <c r="D131" s="25" t="s">
        <v>99</v>
      </c>
      <c r="E131" s="26" t="s">
        <v>77</v>
      </c>
      <c r="F131" s="27">
        <v>2339.31</v>
      </c>
      <c r="G131" s="30"/>
      <c r="H131" s="31"/>
    </row>
    <row r="132" spans="2:8" x14ac:dyDescent="0.35">
      <c r="B132" s="29">
        <v>122</v>
      </c>
      <c r="C132" s="25" t="s">
        <v>115</v>
      </c>
      <c r="D132" s="25" t="s">
        <v>114</v>
      </c>
      <c r="E132" s="26" t="s">
        <v>80</v>
      </c>
      <c r="F132" s="27">
        <v>324.32</v>
      </c>
      <c r="G132" s="30"/>
      <c r="H132" s="31"/>
    </row>
    <row r="133" spans="2:8" x14ac:dyDescent="0.35">
      <c r="B133" s="29">
        <v>123</v>
      </c>
      <c r="C133" s="25" t="s">
        <v>116</v>
      </c>
      <c r="D133" s="25" t="s">
        <v>211</v>
      </c>
      <c r="E133" s="26" t="s">
        <v>95</v>
      </c>
      <c r="F133" s="27">
        <v>6101.33</v>
      </c>
      <c r="G133" s="30"/>
      <c r="H133" s="31"/>
    </row>
    <row r="134" spans="2:8" x14ac:dyDescent="0.35">
      <c r="B134" s="29">
        <v>124</v>
      </c>
      <c r="C134" s="25" t="s">
        <v>212</v>
      </c>
      <c r="D134" s="25" t="s">
        <v>117</v>
      </c>
      <c r="E134" s="26" t="s">
        <v>92</v>
      </c>
      <c r="F134" s="27">
        <v>1912.34</v>
      </c>
      <c r="G134" s="30"/>
      <c r="H134" s="31"/>
    </row>
    <row r="135" spans="2:8" x14ac:dyDescent="0.35">
      <c r="B135" s="29">
        <v>125</v>
      </c>
      <c r="C135" s="25" t="s">
        <v>213</v>
      </c>
      <c r="D135" s="25" t="s">
        <v>119</v>
      </c>
      <c r="E135" s="26" t="s">
        <v>80</v>
      </c>
      <c r="F135" s="27">
        <v>8077.35</v>
      </c>
      <c r="G135" s="30"/>
      <c r="H135" s="31"/>
    </row>
    <row r="136" spans="2:8" x14ac:dyDescent="0.35">
      <c r="B136" s="29">
        <v>126</v>
      </c>
      <c r="C136" s="25" t="s">
        <v>122</v>
      </c>
      <c r="D136" s="25" t="s">
        <v>121</v>
      </c>
      <c r="E136" s="26" t="s">
        <v>69</v>
      </c>
      <c r="F136" s="27">
        <v>1276.3599999999999</v>
      </c>
      <c r="G136" s="30"/>
      <c r="H136" s="31"/>
    </row>
    <row r="137" spans="2:8" x14ac:dyDescent="0.35">
      <c r="B137" s="29">
        <v>127</v>
      </c>
      <c r="C137" s="25" t="s">
        <v>123</v>
      </c>
      <c r="D137" s="25" t="s">
        <v>111</v>
      </c>
      <c r="E137" s="26" t="s">
        <v>77</v>
      </c>
      <c r="F137" s="27">
        <v>2943.37</v>
      </c>
      <c r="G137" s="30"/>
      <c r="H137" s="31"/>
    </row>
    <row r="138" spans="2:8" x14ac:dyDescent="0.35">
      <c r="B138" s="29">
        <v>128</v>
      </c>
      <c r="C138" s="25" t="s">
        <v>124</v>
      </c>
      <c r="D138" s="25" t="s">
        <v>99</v>
      </c>
      <c r="E138" s="26" t="s">
        <v>77</v>
      </c>
      <c r="F138" s="27">
        <v>6261.38</v>
      </c>
      <c r="G138" s="30"/>
      <c r="H138" s="31"/>
    </row>
    <row r="139" spans="2:8" x14ac:dyDescent="0.35">
      <c r="B139" s="29">
        <v>129</v>
      </c>
      <c r="C139" s="25" t="s">
        <v>125</v>
      </c>
      <c r="D139" s="25" t="s">
        <v>114</v>
      </c>
      <c r="E139" s="26" t="s">
        <v>69</v>
      </c>
      <c r="F139" s="27">
        <v>3361.39</v>
      </c>
      <c r="G139" s="30"/>
      <c r="H139" s="31"/>
    </row>
    <row r="140" spans="2:8" x14ac:dyDescent="0.35">
      <c r="B140" s="29">
        <v>130</v>
      </c>
      <c r="C140" s="25" t="s">
        <v>214</v>
      </c>
      <c r="D140" s="25" t="s">
        <v>107</v>
      </c>
      <c r="E140" s="26" t="s">
        <v>80</v>
      </c>
      <c r="F140" s="27">
        <v>2328.4</v>
      </c>
      <c r="G140" s="30"/>
      <c r="H140" s="31"/>
    </row>
    <row r="141" spans="2:8" x14ac:dyDescent="0.35">
      <c r="B141" s="29">
        <v>131</v>
      </c>
      <c r="C141" s="25" t="s">
        <v>127</v>
      </c>
      <c r="D141" s="25" t="s">
        <v>117</v>
      </c>
      <c r="E141" s="26" t="s">
        <v>77</v>
      </c>
      <c r="F141" s="27">
        <v>3075.41</v>
      </c>
      <c r="G141" s="30"/>
      <c r="H141" s="31"/>
    </row>
    <row r="142" spans="2:8" x14ac:dyDescent="0.35">
      <c r="B142" s="29">
        <v>132</v>
      </c>
      <c r="C142" s="25" t="s">
        <v>128</v>
      </c>
      <c r="D142" s="25" t="s">
        <v>119</v>
      </c>
      <c r="E142" s="26" t="s">
        <v>95</v>
      </c>
      <c r="F142" s="27">
        <v>3183.42</v>
      </c>
      <c r="G142" s="30"/>
      <c r="H142" s="31"/>
    </row>
    <row r="143" spans="2:8" x14ac:dyDescent="0.35">
      <c r="B143" s="29">
        <v>133</v>
      </c>
      <c r="C143" s="25" t="s">
        <v>215</v>
      </c>
      <c r="D143" s="25" t="s">
        <v>121</v>
      </c>
      <c r="E143" s="26" t="s">
        <v>80</v>
      </c>
      <c r="F143" s="27">
        <v>4049.43</v>
      </c>
      <c r="G143" s="30"/>
      <c r="H143" s="31"/>
    </row>
    <row r="144" spans="2:8" x14ac:dyDescent="0.35">
      <c r="B144" s="29">
        <v>134</v>
      </c>
      <c r="C144" s="25" t="s">
        <v>130</v>
      </c>
      <c r="D144" s="25" t="s">
        <v>68</v>
      </c>
      <c r="E144" s="26" t="s">
        <v>77</v>
      </c>
      <c r="F144" s="27">
        <v>3402.44</v>
      </c>
      <c r="G144" s="30"/>
      <c r="H144" s="31"/>
    </row>
    <row r="145" spans="2:8" x14ac:dyDescent="0.35">
      <c r="B145" s="29">
        <v>135</v>
      </c>
      <c r="C145" s="25" t="s">
        <v>131</v>
      </c>
      <c r="D145" s="25" t="s">
        <v>72</v>
      </c>
      <c r="E145" s="26" t="s">
        <v>77</v>
      </c>
      <c r="F145" s="27">
        <v>1731.45</v>
      </c>
      <c r="G145" s="30"/>
      <c r="H145" s="31"/>
    </row>
    <row r="146" spans="2:8" x14ac:dyDescent="0.35">
      <c r="B146" s="29">
        <v>136</v>
      </c>
      <c r="C146" s="25" t="s">
        <v>132</v>
      </c>
      <c r="D146" s="25" t="s">
        <v>74</v>
      </c>
      <c r="E146" s="26" t="s">
        <v>95</v>
      </c>
      <c r="F146" s="27">
        <v>1393.46</v>
      </c>
      <c r="G146" s="30"/>
      <c r="H146" s="31"/>
    </row>
    <row r="147" spans="2:8" x14ac:dyDescent="0.35">
      <c r="B147" s="29">
        <v>137</v>
      </c>
      <c r="C147" s="25" t="s">
        <v>133</v>
      </c>
      <c r="D147" s="25" t="s">
        <v>76</v>
      </c>
      <c r="E147" s="26" t="s">
        <v>92</v>
      </c>
      <c r="F147" s="27">
        <v>735.47</v>
      </c>
      <c r="G147" s="30"/>
      <c r="H147" s="31"/>
    </row>
    <row r="148" spans="2:8" x14ac:dyDescent="0.35">
      <c r="B148" s="29">
        <v>138</v>
      </c>
      <c r="C148" s="25" t="s">
        <v>134</v>
      </c>
      <c r="D148" s="25" t="s">
        <v>79</v>
      </c>
      <c r="E148" s="26" t="s">
        <v>95</v>
      </c>
      <c r="F148" s="27">
        <v>2071.48</v>
      </c>
      <c r="G148" s="30"/>
      <c r="H148" s="31"/>
    </row>
    <row r="149" spans="2:8" x14ac:dyDescent="0.35">
      <c r="B149" s="29">
        <v>139</v>
      </c>
      <c r="C149" s="25" t="s">
        <v>216</v>
      </c>
      <c r="D149" s="25" t="s">
        <v>82</v>
      </c>
      <c r="E149" s="26" t="s">
        <v>92</v>
      </c>
      <c r="F149" s="27">
        <v>5320.49</v>
      </c>
      <c r="G149" s="30"/>
      <c r="H149" s="31"/>
    </row>
    <row r="150" spans="2:8" x14ac:dyDescent="0.35">
      <c r="B150" s="29">
        <v>140</v>
      </c>
      <c r="C150" s="25" t="s">
        <v>136</v>
      </c>
      <c r="D150" s="25" t="s">
        <v>84</v>
      </c>
      <c r="E150" s="26" t="s">
        <v>77</v>
      </c>
      <c r="F150" s="27">
        <v>3622.5</v>
      </c>
      <c r="G150" s="30"/>
      <c r="H150" s="31"/>
    </row>
    <row r="151" spans="2:8" x14ac:dyDescent="0.35">
      <c r="B151" s="29">
        <v>141</v>
      </c>
      <c r="C151" s="25" t="s">
        <v>137</v>
      </c>
      <c r="D151" s="25" t="s">
        <v>87</v>
      </c>
      <c r="E151" s="26" t="s">
        <v>80</v>
      </c>
      <c r="F151" s="27">
        <v>6594.51</v>
      </c>
      <c r="G151" s="30"/>
      <c r="H151" s="31"/>
    </row>
    <row r="152" spans="2:8" x14ac:dyDescent="0.35">
      <c r="B152" s="29">
        <v>142</v>
      </c>
      <c r="C152" s="25" t="s">
        <v>138</v>
      </c>
      <c r="D152" s="25" t="s">
        <v>89</v>
      </c>
      <c r="E152" s="26" t="s">
        <v>80</v>
      </c>
      <c r="F152" s="27">
        <v>4086.52</v>
      </c>
      <c r="G152" s="30"/>
      <c r="H152" s="31"/>
    </row>
    <row r="153" spans="2:8" x14ac:dyDescent="0.35">
      <c r="B153" s="29">
        <v>143</v>
      </c>
      <c r="C153" s="25" t="s">
        <v>139</v>
      </c>
      <c r="D153" s="25" t="s">
        <v>91</v>
      </c>
      <c r="E153" s="26" t="s">
        <v>69</v>
      </c>
      <c r="F153" s="27">
        <v>6751.53</v>
      </c>
      <c r="G153" s="30"/>
      <c r="H153" s="31"/>
    </row>
    <row r="154" spans="2:8" x14ac:dyDescent="0.35">
      <c r="B154" s="29">
        <v>144</v>
      </c>
      <c r="C154" s="25" t="s">
        <v>140</v>
      </c>
      <c r="D154" s="25" t="s">
        <v>94</v>
      </c>
      <c r="E154" s="26" t="s">
        <v>80</v>
      </c>
      <c r="F154" s="27">
        <v>5687.54</v>
      </c>
      <c r="G154" s="30"/>
      <c r="H154" s="31"/>
    </row>
    <row r="155" spans="2:8" x14ac:dyDescent="0.35">
      <c r="B155" s="29">
        <v>145</v>
      </c>
      <c r="C155" s="25" t="s">
        <v>141</v>
      </c>
      <c r="D155" s="25" t="s">
        <v>97</v>
      </c>
      <c r="E155" s="26" t="s">
        <v>77</v>
      </c>
      <c r="F155" s="27">
        <v>5255.55</v>
      </c>
      <c r="G155" s="30"/>
      <c r="H155" s="31"/>
    </row>
    <row r="156" spans="2:8" x14ac:dyDescent="0.35">
      <c r="B156" s="29">
        <v>146</v>
      </c>
      <c r="C156" s="25" t="s">
        <v>142</v>
      </c>
      <c r="D156" s="25" t="s">
        <v>99</v>
      </c>
      <c r="E156" s="26" t="s">
        <v>80</v>
      </c>
      <c r="F156" s="27">
        <v>620.55999999999995</v>
      </c>
      <c r="G156" s="30"/>
      <c r="H156" s="31"/>
    </row>
    <row r="157" spans="2:8" x14ac:dyDescent="0.35">
      <c r="B157" s="29">
        <v>147</v>
      </c>
      <c r="C157" s="25" t="s">
        <v>143</v>
      </c>
      <c r="D157" s="25" t="s">
        <v>82</v>
      </c>
      <c r="E157" s="26" t="s">
        <v>92</v>
      </c>
      <c r="F157" s="27">
        <v>5634.57</v>
      </c>
      <c r="G157" s="30"/>
      <c r="H157" s="31"/>
    </row>
    <row r="158" spans="2:8" x14ac:dyDescent="0.35">
      <c r="B158" s="29">
        <v>148</v>
      </c>
      <c r="C158" s="25" t="s">
        <v>144</v>
      </c>
      <c r="D158" s="25" t="s">
        <v>102</v>
      </c>
      <c r="E158" s="26" t="s">
        <v>80</v>
      </c>
      <c r="F158" s="27">
        <v>8427.58</v>
      </c>
      <c r="G158" s="30"/>
      <c r="H158" s="31"/>
    </row>
    <row r="159" spans="2:8" x14ac:dyDescent="0.35">
      <c r="B159" s="29">
        <v>149</v>
      </c>
      <c r="C159" s="25" t="s">
        <v>104</v>
      </c>
      <c r="D159" s="25" t="s">
        <v>72</v>
      </c>
      <c r="E159" s="26" t="s">
        <v>77</v>
      </c>
      <c r="F159" s="27">
        <v>4246.59</v>
      </c>
      <c r="G159" s="30"/>
      <c r="H159" s="31"/>
    </row>
    <row r="160" spans="2:8" x14ac:dyDescent="0.35">
      <c r="B160" s="29">
        <v>150</v>
      </c>
      <c r="C160" s="25" t="s">
        <v>145</v>
      </c>
      <c r="D160" s="25" t="s">
        <v>91</v>
      </c>
      <c r="E160" s="26" t="s">
        <v>77</v>
      </c>
      <c r="F160" s="27">
        <v>3768.6</v>
      </c>
      <c r="G160" s="30"/>
      <c r="H160" s="31"/>
    </row>
    <row r="161" spans="2:8" x14ac:dyDescent="0.35">
      <c r="B161" s="29">
        <v>151</v>
      </c>
      <c r="C161" s="25" t="s">
        <v>108</v>
      </c>
      <c r="D161" s="25" t="s">
        <v>107</v>
      </c>
      <c r="E161" s="26" t="s">
        <v>77</v>
      </c>
      <c r="F161" s="27">
        <v>5288.61</v>
      </c>
      <c r="G161" s="30"/>
      <c r="H161" s="31"/>
    </row>
    <row r="162" spans="2:8" x14ac:dyDescent="0.35">
      <c r="B162" s="29">
        <v>152</v>
      </c>
      <c r="C162" s="25" t="s">
        <v>146</v>
      </c>
      <c r="D162" s="25" t="s">
        <v>91</v>
      </c>
      <c r="E162" s="26" t="s">
        <v>77</v>
      </c>
      <c r="F162" s="27">
        <v>4930.62</v>
      </c>
      <c r="G162" s="30"/>
      <c r="H162" s="31"/>
    </row>
    <row r="163" spans="2:8" x14ac:dyDescent="0.35">
      <c r="B163" s="29">
        <v>153</v>
      </c>
      <c r="C163" s="28" t="s">
        <v>217</v>
      </c>
      <c r="D163" s="25" t="s">
        <v>111</v>
      </c>
      <c r="E163" s="26" t="s">
        <v>69</v>
      </c>
      <c r="F163" s="27">
        <v>1875.63</v>
      </c>
      <c r="G163" s="30"/>
      <c r="H163" s="31"/>
    </row>
    <row r="164" spans="2:8" x14ac:dyDescent="0.35">
      <c r="B164" s="29">
        <v>154</v>
      </c>
      <c r="C164" s="28" t="s">
        <v>149</v>
      </c>
      <c r="D164" s="28" t="s">
        <v>148</v>
      </c>
      <c r="E164" s="2" t="s">
        <v>80</v>
      </c>
      <c r="F164" s="27">
        <v>3354.64</v>
      </c>
      <c r="G164" s="30"/>
      <c r="H164" s="31"/>
    </row>
    <row r="165" spans="2:8" x14ac:dyDescent="0.35">
      <c r="B165" s="29">
        <v>155</v>
      </c>
      <c r="C165" s="28" t="s">
        <v>218</v>
      </c>
      <c r="D165" s="28" t="s">
        <v>150</v>
      </c>
      <c r="E165" s="2" t="s">
        <v>69</v>
      </c>
      <c r="F165" s="27">
        <v>7054.65</v>
      </c>
      <c r="G165" s="30"/>
      <c r="H165" s="31"/>
    </row>
    <row r="166" spans="2:8" x14ac:dyDescent="0.35">
      <c r="B166" s="29">
        <v>156</v>
      </c>
      <c r="C166" s="28" t="s">
        <v>152</v>
      </c>
      <c r="D166" s="28" t="s">
        <v>91</v>
      </c>
      <c r="E166" s="2" t="s">
        <v>92</v>
      </c>
      <c r="F166" s="27">
        <v>2791.66</v>
      </c>
      <c r="G166" s="30"/>
      <c r="H166" s="31"/>
    </row>
    <row r="167" spans="2:8" x14ac:dyDescent="0.35">
      <c r="B167" s="29">
        <v>157</v>
      </c>
      <c r="C167" s="28" t="s">
        <v>153</v>
      </c>
      <c r="D167" s="28" t="s">
        <v>82</v>
      </c>
      <c r="E167" s="2" t="s">
        <v>69</v>
      </c>
      <c r="F167" s="27">
        <v>2488.67</v>
      </c>
      <c r="G167" s="30"/>
      <c r="H167" s="31"/>
    </row>
    <row r="168" spans="2:8" x14ac:dyDescent="0.35">
      <c r="B168" s="29">
        <v>158</v>
      </c>
      <c r="C168" s="28" t="s">
        <v>155</v>
      </c>
      <c r="D168" s="28" t="s">
        <v>154</v>
      </c>
      <c r="E168" s="2" t="s">
        <v>69</v>
      </c>
      <c r="F168" s="27">
        <v>1855.68</v>
      </c>
      <c r="G168" s="30"/>
      <c r="H168" s="31"/>
    </row>
    <row r="169" spans="2:8" x14ac:dyDescent="0.35">
      <c r="B169" s="29">
        <v>159</v>
      </c>
      <c r="C169" s="28" t="s">
        <v>157</v>
      </c>
      <c r="D169" s="28" t="s">
        <v>156</v>
      </c>
      <c r="E169" s="2" t="s">
        <v>77</v>
      </c>
      <c r="F169" s="27">
        <v>2589.69</v>
      </c>
      <c r="G169" s="30"/>
      <c r="H169" s="31"/>
    </row>
    <row r="170" spans="2:8" x14ac:dyDescent="0.35">
      <c r="B170" s="29">
        <v>160</v>
      </c>
      <c r="C170" s="28" t="s">
        <v>159</v>
      </c>
      <c r="D170" s="28" t="s">
        <v>158</v>
      </c>
      <c r="E170" s="2" t="s">
        <v>69</v>
      </c>
      <c r="F170" s="27">
        <v>7617.7</v>
      </c>
      <c r="G170" s="30"/>
      <c r="H170" s="31"/>
    </row>
    <row r="171" spans="2:8" x14ac:dyDescent="0.35">
      <c r="B171" s="29">
        <v>161</v>
      </c>
      <c r="C171" s="28" t="s">
        <v>160</v>
      </c>
      <c r="D171" s="28" t="s">
        <v>82</v>
      </c>
      <c r="E171" s="2" t="s">
        <v>80</v>
      </c>
      <c r="F171" s="27">
        <v>2025.71</v>
      </c>
      <c r="G171" s="30"/>
      <c r="H171" s="31"/>
    </row>
    <row r="172" spans="2:8" x14ac:dyDescent="0.35">
      <c r="B172" s="29">
        <v>162</v>
      </c>
      <c r="C172" s="28" t="s">
        <v>161</v>
      </c>
      <c r="D172" s="28" t="s">
        <v>89</v>
      </c>
      <c r="E172" s="2" t="s">
        <v>80</v>
      </c>
      <c r="F172" s="27">
        <v>611.72</v>
      </c>
      <c r="G172" s="30"/>
      <c r="H172" s="31"/>
    </row>
    <row r="173" spans="2:8" x14ac:dyDescent="0.35">
      <c r="B173" s="29">
        <v>163</v>
      </c>
      <c r="C173" s="28" t="s">
        <v>162</v>
      </c>
      <c r="D173" s="28" t="s">
        <v>82</v>
      </c>
      <c r="E173" s="2" t="s">
        <v>80</v>
      </c>
      <c r="F173" s="27">
        <v>3612.73</v>
      </c>
      <c r="G173" s="30"/>
      <c r="H173" s="31"/>
    </row>
    <row r="174" spans="2:8" x14ac:dyDescent="0.35">
      <c r="B174" s="29">
        <v>164</v>
      </c>
      <c r="C174" s="28" t="s">
        <v>164</v>
      </c>
      <c r="D174" s="28" t="s">
        <v>163</v>
      </c>
      <c r="E174" s="2" t="s">
        <v>77</v>
      </c>
      <c r="F174" s="27">
        <v>3291.74</v>
      </c>
      <c r="G174" s="30"/>
      <c r="H174" s="31"/>
    </row>
    <row r="175" spans="2:8" x14ac:dyDescent="0.35">
      <c r="B175" s="29">
        <v>165</v>
      </c>
      <c r="C175" s="28" t="s">
        <v>165</v>
      </c>
      <c r="D175" s="28" t="s">
        <v>91</v>
      </c>
      <c r="E175" s="2" t="s">
        <v>95</v>
      </c>
      <c r="F175" s="27">
        <v>2927.75</v>
      </c>
      <c r="G175" s="30"/>
      <c r="H175" s="31"/>
    </row>
    <row r="176" spans="2:8" x14ac:dyDescent="0.35">
      <c r="B176" s="29">
        <v>166</v>
      </c>
      <c r="C176" s="28" t="s">
        <v>166</v>
      </c>
      <c r="D176" s="28" t="s">
        <v>114</v>
      </c>
      <c r="E176" s="2" t="s">
        <v>69</v>
      </c>
      <c r="F176" s="27">
        <v>6184.76</v>
      </c>
      <c r="G176" s="30"/>
      <c r="H176" s="31"/>
    </row>
    <row r="177" spans="2:8" x14ac:dyDescent="0.35">
      <c r="B177" s="29">
        <v>167</v>
      </c>
      <c r="C177" s="28" t="s">
        <v>167</v>
      </c>
      <c r="D177" s="28" t="s">
        <v>117</v>
      </c>
      <c r="E177" s="2" t="s">
        <v>80</v>
      </c>
      <c r="F177" s="27">
        <v>1966.77</v>
      </c>
      <c r="G177" s="30"/>
      <c r="H177" s="31"/>
    </row>
    <row r="178" spans="2:8" x14ac:dyDescent="0.35">
      <c r="B178" s="29">
        <v>168</v>
      </c>
      <c r="C178" s="28" t="s">
        <v>169</v>
      </c>
      <c r="D178" s="28" t="s">
        <v>168</v>
      </c>
      <c r="E178" s="2" t="s">
        <v>92</v>
      </c>
      <c r="F178" s="27">
        <v>4288.78</v>
      </c>
      <c r="G178" s="30"/>
      <c r="H178" s="31"/>
    </row>
    <row r="179" spans="2:8" x14ac:dyDescent="0.35">
      <c r="B179" s="29">
        <v>169</v>
      </c>
      <c r="C179" s="28" t="s">
        <v>170</v>
      </c>
      <c r="D179" s="28" t="s">
        <v>117</v>
      </c>
      <c r="E179" s="2" t="s">
        <v>95</v>
      </c>
      <c r="F179" s="27">
        <v>640.79</v>
      </c>
      <c r="G179" s="30"/>
      <c r="H179" s="31"/>
    </row>
    <row r="180" spans="2:8" x14ac:dyDescent="0.35">
      <c r="B180" s="29">
        <v>170</v>
      </c>
      <c r="C180" s="28" t="s">
        <v>219</v>
      </c>
      <c r="D180" s="28" t="s">
        <v>171</v>
      </c>
      <c r="E180" s="2" t="s">
        <v>80</v>
      </c>
      <c r="F180" s="27">
        <v>226.8</v>
      </c>
      <c r="G180" s="30"/>
      <c r="H180" s="31"/>
    </row>
    <row r="181" spans="2:8" x14ac:dyDescent="0.35">
      <c r="B181" s="29">
        <v>171</v>
      </c>
      <c r="C181" s="28" t="s">
        <v>174</v>
      </c>
      <c r="D181" s="28" t="s">
        <v>173</v>
      </c>
      <c r="E181" s="2" t="s">
        <v>77</v>
      </c>
      <c r="F181" s="27">
        <v>5826.81</v>
      </c>
      <c r="G181" s="30"/>
      <c r="H181" s="31"/>
    </row>
    <row r="182" spans="2:8" x14ac:dyDescent="0.35">
      <c r="B182" s="29">
        <v>172</v>
      </c>
      <c r="C182" s="28" t="s">
        <v>175</v>
      </c>
      <c r="D182" s="28" t="s">
        <v>91</v>
      </c>
      <c r="E182" s="2" t="s">
        <v>80</v>
      </c>
      <c r="F182" s="27">
        <v>5524.82</v>
      </c>
      <c r="G182" s="30"/>
      <c r="H182" s="31"/>
    </row>
    <row r="183" spans="2:8" x14ac:dyDescent="0.35">
      <c r="B183" s="29">
        <v>173</v>
      </c>
      <c r="C183" s="28" t="s">
        <v>176</v>
      </c>
      <c r="D183" s="28" t="s">
        <v>82</v>
      </c>
      <c r="E183" s="2" t="s">
        <v>69</v>
      </c>
      <c r="F183" s="27">
        <v>5309.83</v>
      </c>
      <c r="G183" s="30"/>
      <c r="H183" s="31"/>
    </row>
    <row r="184" spans="2:8" x14ac:dyDescent="0.35">
      <c r="B184" s="29">
        <v>174</v>
      </c>
      <c r="C184" s="28" t="s">
        <v>178</v>
      </c>
      <c r="D184" s="28" t="s">
        <v>177</v>
      </c>
      <c r="E184" s="2" t="s">
        <v>95</v>
      </c>
      <c r="F184" s="27">
        <v>4238.84</v>
      </c>
      <c r="G184" s="30"/>
      <c r="H184" s="31"/>
    </row>
    <row r="185" spans="2:8" x14ac:dyDescent="0.35">
      <c r="B185" s="29">
        <v>175</v>
      </c>
      <c r="C185" s="28" t="s">
        <v>179</v>
      </c>
      <c r="D185" s="28" t="s">
        <v>107</v>
      </c>
      <c r="E185" s="2" t="s">
        <v>69</v>
      </c>
      <c r="F185" s="27">
        <v>6358.85</v>
      </c>
      <c r="G185" s="30"/>
      <c r="H185" s="31"/>
    </row>
    <row r="186" spans="2:8" x14ac:dyDescent="0.35">
      <c r="B186" s="29">
        <v>176</v>
      </c>
      <c r="C186" s="28" t="s">
        <v>180</v>
      </c>
      <c r="D186" s="28" t="s">
        <v>177</v>
      </c>
      <c r="E186" s="2" t="s">
        <v>77</v>
      </c>
      <c r="F186" s="27">
        <v>7060.86</v>
      </c>
      <c r="G186" s="30"/>
      <c r="H186" s="31"/>
    </row>
    <row r="187" spans="2:8" x14ac:dyDescent="0.35">
      <c r="B187" s="29">
        <v>177</v>
      </c>
      <c r="C187" s="28" t="s">
        <v>181</v>
      </c>
      <c r="D187" s="28" t="s">
        <v>84</v>
      </c>
      <c r="E187" s="2" t="s">
        <v>95</v>
      </c>
      <c r="F187" s="27">
        <v>841.87</v>
      </c>
      <c r="G187" s="30"/>
      <c r="H187" s="31"/>
    </row>
    <row r="188" spans="2:8" x14ac:dyDescent="0.35">
      <c r="B188" s="29">
        <v>178</v>
      </c>
      <c r="C188" s="28" t="s">
        <v>183</v>
      </c>
      <c r="D188" s="28" t="s">
        <v>182</v>
      </c>
      <c r="E188" s="2" t="s">
        <v>80</v>
      </c>
      <c r="F188" s="27">
        <v>3216.88</v>
      </c>
      <c r="G188" s="30"/>
      <c r="H188" s="31"/>
    </row>
    <row r="189" spans="2:8" x14ac:dyDescent="0.35">
      <c r="B189" s="29">
        <v>179</v>
      </c>
      <c r="C189" s="28" t="s">
        <v>220</v>
      </c>
      <c r="D189" s="28" t="s">
        <v>184</v>
      </c>
      <c r="E189" s="2" t="s">
        <v>92</v>
      </c>
      <c r="F189" s="27">
        <v>8278.89</v>
      </c>
      <c r="G189" s="30"/>
      <c r="H189" s="31"/>
    </row>
    <row r="190" spans="2:8" x14ac:dyDescent="0.35">
      <c r="B190" s="29">
        <v>180</v>
      </c>
      <c r="C190" s="28" t="s">
        <v>186</v>
      </c>
      <c r="D190" s="28" t="s">
        <v>87</v>
      </c>
      <c r="E190" s="2" t="s">
        <v>80</v>
      </c>
      <c r="F190" s="27">
        <v>6223.9</v>
      </c>
      <c r="G190" s="30"/>
      <c r="H190" s="31"/>
    </row>
    <row r="191" spans="2:8" x14ac:dyDescent="0.35">
      <c r="B191" s="29">
        <v>181</v>
      </c>
      <c r="C191" s="28" t="s">
        <v>187</v>
      </c>
      <c r="D191" s="28" t="s">
        <v>121</v>
      </c>
      <c r="E191" s="2" t="s">
        <v>92</v>
      </c>
      <c r="F191" s="27">
        <v>6343.91</v>
      </c>
      <c r="G191" s="30"/>
      <c r="H191" s="31"/>
    </row>
    <row r="192" spans="2:8" x14ac:dyDescent="0.35">
      <c r="B192" s="29">
        <v>182</v>
      </c>
      <c r="C192" s="28" t="s">
        <v>189</v>
      </c>
      <c r="D192" s="28" t="s">
        <v>188</v>
      </c>
      <c r="E192" s="2" t="s">
        <v>80</v>
      </c>
      <c r="F192" s="27">
        <v>7388.92</v>
      </c>
      <c r="G192" s="30"/>
      <c r="H192" s="31"/>
    </row>
    <row r="193" spans="2:8" x14ac:dyDescent="0.35">
      <c r="B193" s="29">
        <v>183</v>
      </c>
      <c r="C193" s="28" t="s">
        <v>190</v>
      </c>
      <c r="D193" s="28" t="s">
        <v>117</v>
      </c>
      <c r="E193" s="2" t="s">
        <v>92</v>
      </c>
      <c r="F193" s="27">
        <v>4772.93</v>
      </c>
      <c r="G193" s="30"/>
      <c r="H193" s="31"/>
    </row>
    <row r="194" spans="2:8" x14ac:dyDescent="0.35">
      <c r="B194" s="29">
        <v>184</v>
      </c>
      <c r="C194" s="28" t="s">
        <v>191</v>
      </c>
      <c r="D194" s="28" t="s">
        <v>148</v>
      </c>
      <c r="E194" s="2" t="s">
        <v>95</v>
      </c>
      <c r="F194" s="27">
        <v>1748.94</v>
      </c>
      <c r="G194" s="30"/>
      <c r="H194" s="31"/>
    </row>
    <row r="195" spans="2:8" x14ac:dyDescent="0.35">
      <c r="B195" s="29">
        <v>185</v>
      </c>
      <c r="C195" s="28" t="s">
        <v>192</v>
      </c>
      <c r="D195" s="28" t="s">
        <v>148</v>
      </c>
      <c r="E195" s="2" t="s">
        <v>80</v>
      </c>
      <c r="F195" s="27">
        <v>5861.95</v>
      </c>
      <c r="G195" s="30"/>
      <c r="H195" s="31"/>
    </row>
    <row r="196" spans="2:8" x14ac:dyDescent="0.35">
      <c r="B196" s="29">
        <v>186</v>
      </c>
      <c r="C196" s="28" t="s">
        <v>193</v>
      </c>
      <c r="D196" s="28" t="s">
        <v>79</v>
      </c>
      <c r="E196" s="2" t="s">
        <v>77</v>
      </c>
      <c r="F196" s="27">
        <v>3270.96</v>
      </c>
      <c r="G196" s="30"/>
      <c r="H196" s="31"/>
    </row>
    <row r="197" spans="2:8" x14ac:dyDescent="0.35">
      <c r="B197" s="29">
        <v>187</v>
      </c>
      <c r="C197" s="28" t="s">
        <v>194</v>
      </c>
      <c r="D197" s="28" t="s">
        <v>82</v>
      </c>
      <c r="E197" s="2" t="s">
        <v>80</v>
      </c>
      <c r="F197" s="27">
        <v>3703.97</v>
      </c>
      <c r="G197" s="30"/>
      <c r="H197" s="31"/>
    </row>
    <row r="198" spans="2:8" x14ac:dyDescent="0.35">
      <c r="B198" s="29">
        <v>188</v>
      </c>
      <c r="C198" s="28" t="s">
        <v>195</v>
      </c>
      <c r="D198" s="28" t="s">
        <v>91</v>
      </c>
      <c r="E198" s="2" t="s">
        <v>69</v>
      </c>
      <c r="F198" s="27">
        <v>8518.98</v>
      </c>
      <c r="G198" s="30"/>
      <c r="H198" s="31"/>
    </row>
    <row r="199" spans="2:8" x14ac:dyDescent="0.35">
      <c r="B199" s="29">
        <v>189</v>
      </c>
      <c r="C199" s="28" t="s">
        <v>221</v>
      </c>
      <c r="D199" s="28" t="s">
        <v>196</v>
      </c>
      <c r="E199" s="2" t="s">
        <v>95</v>
      </c>
      <c r="F199" s="27">
        <v>1499.99</v>
      </c>
      <c r="G199" s="30"/>
      <c r="H199" s="31"/>
    </row>
    <row r="200" spans="2:8" x14ac:dyDescent="0.35">
      <c r="B200" s="29">
        <v>190</v>
      </c>
      <c r="C200" s="28" t="s">
        <v>198</v>
      </c>
      <c r="D200" s="28" t="s">
        <v>91</v>
      </c>
      <c r="E200" s="2" t="s">
        <v>69</v>
      </c>
      <c r="F200" s="27">
        <v>1148</v>
      </c>
      <c r="G200" s="30"/>
      <c r="H200" s="31"/>
    </row>
    <row r="201" spans="2:8" x14ac:dyDescent="0.35">
      <c r="B201" s="29">
        <v>191</v>
      </c>
      <c r="C201" s="28" t="s">
        <v>199</v>
      </c>
      <c r="D201" s="28" t="s">
        <v>117</v>
      </c>
      <c r="E201" s="2" t="s">
        <v>77</v>
      </c>
      <c r="F201" s="27">
        <v>7819.01</v>
      </c>
      <c r="G201" s="30"/>
      <c r="H201" s="31"/>
    </row>
    <row r="202" spans="2:8" x14ac:dyDescent="0.35">
      <c r="B202" s="29">
        <v>192</v>
      </c>
      <c r="C202" s="28" t="s">
        <v>201</v>
      </c>
      <c r="D202" s="28" t="s">
        <v>200</v>
      </c>
      <c r="E202" s="2" t="s">
        <v>95</v>
      </c>
      <c r="F202" s="27">
        <v>7066.02</v>
      </c>
      <c r="G202" s="30"/>
      <c r="H202" s="31"/>
    </row>
    <row r="203" spans="2:8" x14ac:dyDescent="0.35">
      <c r="B203" s="29">
        <v>193</v>
      </c>
      <c r="C203" s="28" t="s">
        <v>202</v>
      </c>
      <c r="D203" s="28" t="s">
        <v>148</v>
      </c>
      <c r="E203" s="2" t="s">
        <v>80</v>
      </c>
      <c r="F203" s="27">
        <v>7174.03</v>
      </c>
      <c r="G203" s="30"/>
      <c r="H203" s="31"/>
    </row>
    <row r="204" spans="2:8" x14ac:dyDescent="0.35">
      <c r="B204" s="29">
        <v>194</v>
      </c>
      <c r="C204" s="28" t="s">
        <v>203</v>
      </c>
      <c r="D204" s="28" t="s">
        <v>79</v>
      </c>
      <c r="E204" s="2" t="s">
        <v>92</v>
      </c>
      <c r="F204" s="27">
        <v>6014.04</v>
      </c>
      <c r="G204" s="30"/>
      <c r="H204" s="31"/>
    </row>
    <row r="205" spans="2:8" x14ac:dyDescent="0.35">
      <c r="B205" s="29">
        <v>195</v>
      </c>
      <c r="C205" s="28" t="s">
        <v>204</v>
      </c>
      <c r="D205" s="28" t="s">
        <v>177</v>
      </c>
      <c r="E205" s="2" t="s">
        <v>80</v>
      </c>
      <c r="F205" s="27">
        <v>2484.0500000000002</v>
      </c>
      <c r="G205" s="30"/>
      <c r="H205" s="31"/>
    </row>
    <row r="206" spans="2:8" x14ac:dyDescent="0.35">
      <c r="B206" s="29">
        <v>196</v>
      </c>
      <c r="C206" s="28" t="s">
        <v>206</v>
      </c>
      <c r="D206" s="28" t="s">
        <v>205</v>
      </c>
      <c r="E206" s="2" t="s">
        <v>92</v>
      </c>
      <c r="F206" s="27">
        <v>3780.06</v>
      </c>
      <c r="G206" s="30"/>
      <c r="H206" s="31"/>
    </row>
    <row r="207" spans="2:8" x14ac:dyDescent="0.35">
      <c r="B207" s="29">
        <v>197</v>
      </c>
      <c r="C207" s="28" t="s">
        <v>222</v>
      </c>
      <c r="D207" s="28" t="s">
        <v>188</v>
      </c>
      <c r="E207" s="2" t="s">
        <v>77</v>
      </c>
      <c r="F207" s="27">
        <v>2928.07</v>
      </c>
      <c r="G207" s="30"/>
      <c r="H207" s="31"/>
    </row>
    <row r="208" spans="2:8" x14ac:dyDescent="0.35">
      <c r="B208" s="29">
        <v>198</v>
      </c>
      <c r="C208" s="28" t="s">
        <v>209</v>
      </c>
      <c r="D208" s="28" t="s">
        <v>208</v>
      </c>
      <c r="E208" s="2" t="s">
        <v>92</v>
      </c>
      <c r="F208" s="27">
        <v>1407.08</v>
      </c>
      <c r="G208" s="30"/>
      <c r="H208" s="31"/>
    </row>
    <row r="209" spans="2:8" x14ac:dyDescent="0.35">
      <c r="B209" s="29">
        <v>199</v>
      </c>
      <c r="C209" s="25" t="s">
        <v>67</v>
      </c>
      <c r="D209" s="28" t="s">
        <v>91</v>
      </c>
      <c r="E209" s="2" t="s">
        <v>95</v>
      </c>
      <c r="F209" s="27">
        <v>2232.09</v>
      </c>
      <c r="G209" s="30"/>
      <c r="H209" s="31"/>
    </row>
    <row r="210" spans="2:8" x14ac:dyDescent="0.35">
      <c r="B210" s="29">
        <v>200</v>
      </c>
      <c r="C210" s="25" t="s">
        <v>129</v>
      </c>
      <c r="D210" s="28" t="s">
        <v>223</v>
      </c>
      <c r="E210" s="2" t="s">
        <v>224</v>
      </c>
      <c r="F210" s="27">
        <v>861.1</v>
      </c>
      <c r="G210" s="30"/>
      <c r="H210" s="31"/>
    </row>
    <row r="211" spans="2:8" x14ac:dyDescent="0.35">
      <c r="B211" s="29">
        <v>201</v>
      </c>
      <c r="C211" s="25" t="s">
        <v>202</v>
      </c>
      <c r="D211" s="28" t="s">
        <v>225</v>
      </c>
      <c r="E211" s="2" t="s">
        <v>224</v>
      </c>
      <c r="F211" s="27">
        <v>3907.11</v>
      </c>
      <c r="G211" s="30"/>
      <c r="H211" s="31"/>
    </row>
    <row r="212" spans="2:8" x14ac:dyDescent="0.35">
      <c r="B212" s="29">
        <v>202</v>
      </c>
      <c r="C212" s="25" t="s">
        <v>226</v>
      </c>
      <c r="D212" s="28" t="s">
        <v>227</v>
      </c>
      <c r="E212" s="2" t="s">
        <v>224</v>
      </c>
      <c r="F212" s="27">
        <v>3699.12</v>
      </c>
      <c r="G212" s="30"/>
      <c r="H212" s="3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1DE8-B08F-734E-A085-9E3E54AF7E05}">
  <sheetPr>
    <tabColor theme="7" tint="0.59999389629810485"/>
  </sheetPr>
  <dimension ref="B2:H111"/>
  <sheetViews>
    <sheetView showGridLines="0" zoomScale="125" workbookViewId="0">
      <selection activeCell="B4" sqref="B4"/>
    </sheetView>
  </sheetViews>
  <sheetFormatPr defaultColWidth="11.1640625" defaultRowHeight="15.5" x14ac:dyDescent="0.35"/>
  <cols>
    <col min="2" max="5" width="14.1640625" customWidth="1"/>
    <col min="6" max="6" width="15.5" bestFit="1" customWidth="1"/>
    <col min="7" max="7" width="14.33203125" customWidth="1"/>
    <col min="8" max="8" width="14" customWidth="1"/>
  </cols>
  <sheetData>
    <row r="2" spans="2:8" x14ac:dyDescent="0.35">
      <c r="B2" s="13" t="s">
        <v>578</v>
      </c>
      <c r="C2" s="14"/>
      <c r="D2" s="14"/>
      <c r="E2" s="14"/>
      <c r="F2" s="14"/>
      <c r="G2" s="14"/>
      <c r="H2" s="15"/>
    </row>
    <row r="3" spans="2:8" x14ac:dyDescent="0.35">
      <c r="B3" s="16" t="s">
        <v>579</v>
      </c>
      <c r="H3" s="17"/>
    </row>
    <row r="4" spans="2:8" x14ac:dyDescent="0.35">
      <c r="B4" s="34" t="s">
        <v>580</v>
      </c>
      <c r="H4" s="17"/>
    </row>
    <row r="5" spans="2:8" x14ac:dyDescent="0.35">
      <c r="B5" s="34"/>
      <c r="H5" s="17"/>
    </row>
    <row r="6" spans="2:8" x14ac:dyDescent="0.35">
      <c r="B6" s="34"/>
      <c r="H6" s="17"/>
    </row>
    <row r="7" spans="2:8" x14ac:dyDescent="0.35">
      <c r="B7" s="18"/>
      <c r="C7" s="19"/>
      <c r="D7" s="19"/>
      <c r="E7" s="19"/>
      <c r="F7" s="19"/>
      <c r="G7" s="19"/>
      <c r="H7" s="20"/>
    </row>
    <row r="11" spans="2:8" ht="26" x14ac:dyDescent="0.35">
      <c r="B11" s="8" t="s">
        <v>63</v>
      </c>
      <c r="C11" s="8" t="s">
        <v>64</v>
      </c>
      <c r="D11" s="8" t="s">
        <v>65</v>
      </c>
      <c r="E11" s="8" t="s">
        <v>576</v>
      </c>
      <c r="F11" s="8" t="s">
        <v>577</v>
      </c>
    </row>
    <row r="12" spans="2:8" x14ac:dyDescent="0.35">
      <c r="B12" s="24">
        <v>1</v>
      </c>
      <c r="C12" s="26" t="s">
        <v>450</v>
      </c>
      <c r="D12" s="26" t="s">
        <v>451</v>
      </c>
      <c r="E12" s="39">
        <v>40726</v>
      </c>
      <c r="F12" s="40"/>
      <c r="G12" s="30"/>
      <c r="H12" s="31"/>
    </row>
    <row r="13" spans="2:8" x14ac:dyDescent="0.35">
      <c r="B13" s="24">
        <v>2</v>
      </c>
      <c r="C13" s="26" t="s">
        <v>94</v>
      </c>
      <c r="D13" s="26" t="s">
        <v>452</v>
      </c>
      <c r="E13" s="39">
        <v>40569</v>
      </c>
      <c r="F13" s="40"/>
      <c r="G13" s="30"/>
      <c r="H13" s="31"/>
    </row>
    <row r="14" spans="2:8" x14ac:dyDescent="0.35">
      <c r="B14" s="24">
        <v>3</v>
      </c>
      <c r="C14" s="26" t="s">
        <v>208</v>
      </c>
      <c r="D14" s="26" t="s">
        <v>453</v>
      </c>
      <c r="E14" s="39">
        <v>41074</v>
      </c>
      <c r="F14" s="40"/>
      <c r="G14" s="30"/>
      <c r="H14" s="31"/>
    </row>
    <row r="15" spans="2:8" x14ac:dyDescent="0.35">
      <c r="B15" s="24">
        <v>4</v>
      </c>
      <c r="C15" s="26" t="s">
        <v>168</v>
      </c>
      <c r="D15" s="26" t="s">
        <v>454</v>
      </c>
      <c r="E15" s="39">
        <v>40898</v>
      </c>
      <c r="F15" s="40"/>
      <c r="G15" s="30"/>
      <c r="H15" s="31"/>
    </row>
    <row r="16" spans="2:8" x14ac:dyDescent="0.35">
      <c r="B16" s="24">
        <v>5</v>
      </c>
      <c r="C16" s="26" t="s">
        <v>72</v>
      </c>
      <c r="D16" s="26" t="s">
        <v>455</v>
      </c>
      <c r="E16" s="39">
        <v>40459</v>
      </c>
      <c r="F16" s="40"/>
      <c r="G16" s="30"/>
      <c r="H16" s="31"/>
    </row>
    <row r="17" spans="2:8" x14ac:dyDescent="0.35">
      <c r="B17" s="24">
        <v>6</v>
      </c>
      <c r="C17" s="26" t="s">
        <v>456</v>
      </c>
      <c r="D17" s="26" t="s">
        <v>457</v>
      </c>
      <c r="E17" s="39">
        <v>41038</v>
      </c>
      <c r="F17" s="40"/>
      <c r="G17" s="30"/>
      <c r="H17" s="31"/>
    </row>
    <row r="18" spans="2:8" x14ac:dyDescent="0.35">
      <c r="B18" s="24">
        <v>7</v>
      </c>
      <c r="C18" s="26" t="s">
        <v>158</v>
      </c>
      <c r="D18" s="26" t="s">
        <v>458</v>
      </c>
      <c r="E18" s="39">
        <v>40932</v>
      </c>
      <c r="F18" s="40"/>
      <c r="G18" s="30"/>
      <c r="H18" s="31"/>
    </row>
    <row r="19" spans="2:8" x14ac:dyDescent="0.35">
      <c r="B19" s="24">
        <v>8</v>
      </c>
      <c r="C19" s="26" t="s">
        <v>111</v>
      </c>
      <c r="D19" s="26" t="s">
        <v>459</v>
      </c>
      <c r="E19" s="39">
        <v>40786</v>
      </c>
      <c r="F19" s="40"/>
      <c r="G19" s="30"/>
      <c r="H19" s="31"/>
    </row>
    <row r="20" spans="2:8" x14ac:dyDescent="0.35">
      <c r="B20" s="24">
        <v>9</v>
      </c>
      <c r="C20" s="26" t="s">
        <v>460</v>
      </c>
      <c r="D20" s="26" t="s">
        <v>461</v>
      </c>
      <c r="E20" s="39">
        <v>40760</v>
      </c>
      <c r="F20" s="40"/>
      <c r="G20" s="30"/>
      <c r="H20" s="31"/>
    </row>
    <row r="21" spans="2:8" x14ac:dyDescent="0.35">
      <c r="B21" s="24">
        <v>10</v>
      </c>
      <c r="C21" s="26" t="s">
        <v>462</v>
      </c>
      <c r="D21" s="26" t="s">
        <v>463</v>
      </c>
      <c r="E21" s="39">
        <v>41003</v>
      </c>
      <c r="F21" s="40"/>
      <c r="G21" s="30"/>
      <c r="H21" s="31"/>
    </row>
    <row r="22" spans="2:8" x14ac:dyDescent="0.35">
      <c r="B22" s="24">
        <v>11</v>
      </c>
      <c r="C22" s="26" t="s">
        <v>84</v>
      </c>
      <c r="D22" s="26" t="s">
        <v>464</v>
      </c>
      <c r="E22" s="39">
        <v>40735</v>
      </c>
      <c r="F22" s="40"/>
      <c r="G22" s="30"/>
      <c r="H22" s="31"/>
    </row>
    <row r="23" spans="2:8" x14ac:dyDescent="0.35">
      <c r="B23" s="24">
        <v>12</v>
      </c>
      <c r="C23" s="26" t="s">
        <v>150</v>
      </c>
      <c r="D23" s="26" t="s">
        <v>465</v>
      </c>
      <c r="E23" s="39">
        <v>40530</v>
      </c>
      <c r="F23" s="40"/>
      <c r="G23" s="30"/>
      <c r="H23" s="31"/>
    </row>
    <row r="24" spans="2:8" x14ac:dyDescent="0.35">
      <c r="B24" s="24">
        <v>13</v>
      </c>
      <c r="C24" s="26" t="s">
        <v>466</v>
      </c>
      <c r="D24" s="26" t="s">
        <v>467</v>
      </c>
      <c r="E24" s="39">
        <v>40531</v>
      </c>
      <c r="F24" s="40"/>
      <c r="G24" s="30"/>
      <c r="H24" s="31"/>
    </row>
    <row r="25" spans="2:8" x14ac:dyDescent="0.35">
      <c r="B25" s="24">
        <v>14</v>
      </c>
      <c r="C25" s="26" t="s">
        <v>468</v>
      </c>
      <c r="D25" s="26" t="s">
        <v>469</v>
      </c>
      <c r="E25" s="39">
        <v>40606</v>
      </c>
      <c r="F25" s="40"/>
      <c r="G25" s="30"/>
      <c r="H25" s="31"/>
    </row>
    <row r="26" spans="2:8" x14ac:dyDescent="0.35">
      <c r="B26" s="24">
        <v>15</v>
      </c>
      <c r="C26" s="26" t="s">
        <v>470</v>
      </c>
      <c r="D26" s="26" t="s">
        <v>471</v>
      </c>
      <c r="E26" s="39">
        <v>40637</v>
      </c>
      <c r="F26" s="40"/>
      <c r="G26" s="30"/>
      <c r="H26" s="31"/>
    </row>
    <row r="27" spans="2:8" x14ac:dyDescent="0.35">
      <c r="B27" s="24">
        <v>16</v>
      </c>
      <c r="C27" s="26" t="s">
        <v>472</v>
      </c>
      <c r="D27" s="26" t="s">
        <v>473</v>
      </c>
      <c r="E27" s="39">
        <v>41075</v>
      </c>
      <c r="F27" s="40"/>
      <c r="G27" s="30"/>
      <c r="H27" s="31"/>
    </row>
    <row r="28" spans="2:8" x14ac:dyDescent="0.35">
      <c r="B28" s="24">
        <v>17</v>
      </c>
      <c r="C28" s="26" t="s">
        <v>474</v>
      </c>
      <c r="D28" s="26" t="s">
        <v>475</v>
      </c>
      <c r="E28" s="39">
        <v>40491</v>
      </c>
      <c r="F28" s="40"/>
      <c r="G28" s="30"/>
      <c r="H28" s="31"/>
    </row>
    <row r="29" spans="2:8" x14ac:dyDescent="0.35">
      <c r="B29" s="24">
        <v>18</v>
      </c>
      <c r="C29" s="26" t="s">
        <v>476</v>
      </c>
      <c r="D29" s="26" t="s">
        <v>477</v>
      </c>
      <c r="E29" s="39">
        <v>41078</v>
      </c>
      <c r="F29" s="40"/>
      <c r="G29" s="30"/>
      <c r="H29" s="31"/>
    </row>
    <row r="30" spans="2:8" x14ac:dyDescent="0.35">
      <c r="B30" s="24">
        <v>19</v>
      </c>
      <c r="C30" s="26" t="s">
        <v>111</v>
      </c>
      <c r="D30" s="26" t="s">
        <v>478</v>
      </c>
      <c r="E30" s="39">
        <v>40516</v>
      </c>
      <c r="F30" s="40"/>
      <c r="G30" s="30"/>
      <c r="H30" s="31"/>
    </row>
    <row r="31" spans="2:8" x14ac:dyDescent="0.35">
      <c r="B31" s="24">
        <v>20</v>
      </c>
      <c r="C31" s="26" t="s">
        <v>109</v>
      </c>
      <c r="D31" s="26" t="s">
        <v>479</v>
      </c>
      <c r="E31" s="39">
        <v>40629</v>
      </c>
      <c r="F31" s="40"/>
      <c r="G31" s="30"/>
      <c r="H31" s="31"/>
    </row>
    <row r="32" spans="2:8" x14ac:dyDescent="0.35">
      <c r="B32" s="24">
        <v>21</v>
      </c>
      <c r="C32" s="26" t="s">
        <v>480</v>
      </c>
      <c r="D32" s="26" t="s">
        <v>481</v>
      </c>
      <c r="E32" s="39">
        <v>40548</v>
      </c>
      <c r="F32" s="40"/>
      <c r="G32" s="30"/>
      <c r="H32" s="31"/>
    </row>
    <row r="33" spans="2:8" x14ac:dyDescent="0.35">
      <c r="B33" s="24">
        <v>22</v>
      </c>
      <c r="C33" s="26" t="s">
        <v>476</v>
      </c>
      <c r="D33" s="26" t="s">
        <v>482</v>
      </c>
      <c r="E33" s="39">
        <v>40565</v>
      </c>
      <c r="F33" s="40"/>
      <c r="G33" s="30"/>
      <c r="H33" s="31"/>
    </row>
    <row r="34" spans="2:8" x14ac:dyDescent="0.35">
      <c r="B34" s="24">
        <v>23</v>
      </c>
      <c r="C34" s="26" t="s">
        <v>483</v>
      </c>
      <c r="D34" s="26" t="s">
        <v>113</v>
      </c>
      <c r="E34" s="39">
        <v>40924</v>
      </c>
      <c r="F34" s="40"/>
      <c r="G34" s="30"/>
      <c r="H34" s="31"/>
    </row>
    <row r="35" spans="2:8" x14ac:dyDescent="0.35">
      <c r="B35" s="24">
        <v>24</v>
      </c>
      <c r="C35" s="26" t="s">
        <v>484</v>
      </c>
      <c r="D35" s="26" t="s">
        <v>485</v>
      </c>
      <c r="E35" s="39">
        <v>40649</v>
      </c>
      <c r="F35" s="40"/>
      <c r="G35" s="30"/>
      <c r="H35" s="31"/>
    </row>
    <row r="36" spans="2:8" x14ac:dyDescent="0.35">
      <c r="B36" s="24">
        <v>25</v>
      </c>
      <c r="C36" s="26" t="s">
        <v>472</v>
      </c>
      <c r="D36" s="26" t="s">
        <v>486</v>
      </c>
      <c r="E36" s="39">
        <v>40501</v>
      </c>
      <c r="F36" s="40"/>
      <c r="G36" s="30"/>
      <c r="H36" s="31"/>
    </row>
    <row r="37" spans="2:8" x14ac:dyDescent="0.35">
      <c r="B37" s="24">
        <v>26</v>
      </c>
      <c r="C37" s="26" t="s">
        <v>111</v>
      </c>
      <c r="D37" s="26" t="s">
        <v>487</v>
      </c>
      <c r="E37" s="39">
        <v>40451</v>
      </c>
      <c r="F37" s="40"/>
      <c r="G37" s="30"/>
      <c r="H37" s="31"/>
    </row>
    <row r="38" spans="2:8" x14ac:dyDescent="0.35">
      <c r="B38" s="24">
        <v>27</v>
      </c>
      <c r="C38" s="26" t="s">
        <v>488</v>
      </c>
      <c r="D38" s="26" t="s">
        <v>489</v>
      </c>
      <c r="E38" s="39">
        <v>40439</v>
      </c>
      <c r="F38" s="40"/>
      <c r="G38" s="30"/>
      <c r="H38" s="31"/>
    </row>
    <row r="39" spans="2:8" x14ac:dyDescent="0.35">
      <c r="B39" s="24">
        <v>28</v>
      </c>
      <c r="C39" s="26" t="s">
        <v>107</v>
      </c>
      <c r="D39" s="26" t="s">
        <v>490</v>
      </c>
      <c r="E39" s="39">
        <v>40744</v>
      </c>
      <c r="F39" s="40"/>
      <c r="G39" s="30"/>
      <c r="H39" s="31"/>
    </row>
    <row r="40" spans="2:8" x14ac:dyDescent="0.35">
      <c r="B40" s="24">
        <v>29</v>
      </c>
      <c r="C40" s="26" t="s">
        <v>168</v>
      </c>
      <c r="D40" s="26" t="s">
        <v>491</v>
      </c>
      <c r="E40" s="39">
        <v>40564</v>
      </c>
      <c r="F40" s="40"/>
      <c r="G40" s="30"/>
      <c r="H40" s="31"/>
    </row>
    <row r="41" spans="2:8" x14ac:dyDescent="0.35">
      <c r="B41" s="24">
        <v>30</v>
      </c>
      <c r="C41" s="26" t="s">
        <v>470</v>
      </c>
      <c r="D41" s="26" t="s">
        <v>492</v>
      </c>
      <c r="E41" s="39">
        <v>40700</v>
      </c>
      <c r="F41" s="40"/>
      <c r="G41" s="30"/>
      <c r="H41" s="31"/>
    </row>
    <row r="42" spans="2:8" x14ac:dyDescent="0.35">
      <c r="B42" s="24">
        <v>31</v>
      </c>
      <c r="C42" s="26" t="s">
        <v>493</v>
      </c>
      <c r="D42" s="26" t="s">
        <v>494</v>
      </c>
      <c r="E42" s="39">
        <v>40547</v>
      </c>
      <c r="F42" s="40"/>
      <c r="G42" s="30"/>
      <c r="H42" s="31"/>
    </row>
    <row r="43" spans="2:8" x14ac:dyDescent="0.35">
      <c r="B43" s="24">
        <v>32</v>
      </c>
      <c r="C43" s="26" t="s">
        <v>470</v>
      </c>
      <c r="D43" s="26" t="s">
        <v>495</v>
      </c>
      <c r="E43" s="39">
        <v>40534</v>
      </c>
      <c r="F43" s="40"/>
      <c r="G43" s="30"/>
      <c r="H43" s="31"/>
    </row>
    <row r="44" spans="2:8" x14ac:dyDescent="0.35">
      <c r="B44" s="24">
        <v>33</v>
      </c>
      <c r="C44" s="26" t="s">
        <v>72</v>
      </c>
      <c r="D44" s="26" t="s">
        <v>496</v>
      </c>
      <c r="E44" s="39">
        <v>40513</v>
      </c>
      <c r="F44" s="40"/>
      <c r="G44" s="30"/>
      <c r="H44" s="31"/>
    </row>
    <row r="45" spans="2:8" x14ac:dyDescent="0.35">
      <c r="B45" s="24">
        <v>34</v>
      </c>
      <c r="C45" s="26" t="s">
        <v>497</v>
      </c>
      <c r="D45" s="26" t="s">
        <v>498</v>
      </c>
      <c r="E45" s="39">
        <v>40729</v>
      </c>
      <c r="F45" s="40"/>
      <c r="G45" s="30"/>
      <c r="H45" s="31"/>
    </row>
    <row r="46" spans="2:8" x14ac:dyDescent="0.35">
      <c r="B46" s="24">
        <v>35</v>
      </c>
      <c r="C46" s="26" t="s">
        <v>499</v>
      </c>
      <c r="D46" s="26" t="s">
        <v>500</v>
      </c>
      <c r="E46" s="39">
        <v>41081</v>
      </c>
      <c r="F46" s="40"/>
      <c r="G46" s="30"/>
      <c r="H46" s="31"/>
    </row>
    <row r="47" spans="2:8" x14ac:dyDescent="0.35">
      <c r="B47" s="24">
        <v>36</v>
      </c>
      <c r="C47" s="26" t="s">
        <v>460</v>
      </c>
      <c r="D47" s="26" t="s">
        <v>501</v>
      </c>
      <c r="E47" s="39">
        <v>41016</v>
      </c>
      <c r="F47" s="40"/>
      <c r="G47" s="30"/>
      <c r="H47" s="31"/>
    </row>
    <row r="48" spans="2:8" x14ac:dyDescent="0.35">
      <c r="B48" s="24">
        <v>37</v>
      </c>
      <c r="C48" s="26" t="s">
        <v>502</v>
      </c>
      <c r="D48" s="26" t="s">
        <v>487</v>
      </c>
      <c r="E48" s="39">
        <v>40593</v>
      </c>
      <c r="F48" s="40"/>
      <c r="G48" s="30"/>
      <c r="H48" s="31"/>
    </row>
    <row r="49" spans="2:8" x14ac:dyDescent="0.35">
      <c r="B49" s="24">
        <v>38</v>
      </c>
      <c r="C49" s="26" t="s">
        <v>483</v>
      </c>
      <c r="D49" s="26" t="s">
        <v>503</v>
      </c>
      <c r="E49" s="39">
        <v>40941</v>
      </c>
      <c r="F49" s="40"/>
      <c r="G49" s="30"/>
      <c r="H49" s="31"/>
    </row>
    <row r="50" spans="2:8" x14ac:dyDescent="0.35">
      <c r="B50" s="24">
        <v>39</v>
      </c>
      <c r="C50" s="26" t="s">
        <v>111</v>
      </c>
      <c r="D50" s="26" t="s">
        <v>504</v>
      </c>
      <c r="E50" s="39">
        <v>40560</v>
      </c>
      <c r="F50" s="40"/>
      <c r="G50" s="30"/>
      <c r="H50" s="31"/>
    </row>
    <row r="51" spans="2:8" x14ac:dyDescent="0.35">
      <c r="B51" s="24">
        <v>40</v>
      </c>
      <c r="C51" s="26" t="s">
        <v>505</v>
      </c>
      <c r="D51" s="26" t="s">
        <v>506</v>
      </c>
      <c r="E51" s="39">
        <v>40802</v>
      </c>
      <c r="F51" s="40"/>
      <c r="G51" s="30"/>
      <c r="H51" s="31"/>
    </row>
    <row r="52" spans="2:8" x14ac:dyDescent="0.35">
      <c r="B52" s="24">
        <v>41</v>
      </c>
      <c r="C52" s="26" t="s">
        <v>168</v>
      </c>
      <c r="D52" s="26" t="s">
        <v>507</v>
      </c>
      <c r="E52" s="39">
        <v>40630</v>
      </c>
      <c r="F52" s="40"/>
      <c r="G52" s="30"/>
      <c r="H52" s="31"/>
    </row>
    <row r="53" spans="2:8" x14ac:dyDescent="0.35">
      <c r="B53" s="24">
        <v>42</v>
      </c>
      <c r="C53" s="26" t="s">
        <v>508</v>
      </c>
      <c r="D53" s="26" t="s">
        <v>509</v>
      </c>
      <c r="E53" s="39">
        <v>40708</v>
      </c>
      <c r="F53" s="40"/>
      <c r="G53" s="30"/>
      <c r="H53" s="31"/>
    </row>
    <row r="54" spans="2:8" x14ac:dyDescent="0.35">
      <c r="B54" s="24">
        <v>43</v>
      </c>
      <c r="C54" s="26" t="s">
        <v>168</v>
      </c>
      <c r="D54" s="26" t="s">
        <v>510</v>
      </c>
      <c r="E54" s="39">
        <v>40988</v>
      </c>
      <c r="F54" s="40"/>
      <c r="G54" s="30"/>
      <c r="H54" s="31"/>
    </row>
    <row r="55" spans="2:8" x14ac:dyDescent="0.35">
      <c r="B55" s="24">
        <v>44</v>
      </c>
      <c r="C55" s="26" t="s">
        <v>511</v>
      </c>
      <c r="D55" s="26" t="s">
        <v>512</v>
      </c>
      <c r="E55" s="39">
        <v>40548</v>
      </c>
      <c r="F55" s="40"/>
      <c r="G55" s="30"/>
      <c r="H55" s="31"/>
    </row>
    <row r="56" spans="2:8" x14ac:dyDescent="0.35">
      <c r="B56" s="24">
        <v>45</v>
      </c>
      <c r="C56" s="26" t="s">
        <v>109</v>
      </c>
      <c r="D56" s="26" t="s">
        <v>451</v>
      </c>
      <c r="E56" s="39">
        <v>41036</v>
      </c>
      <c r="F56" s="40"/>
      <c r="G56" s="30"/>
      <c r="H56" s="31"/>
    </row>
    <row r="57" spans="2:8" x14ac:dyDescent="0.35">
      <c r="B57" s="24">
        <v>46</v>
      </c>
      <c r="C57" s="26" t="s">
        <v>109</v>
      </c>
      <c r="D57" s="26" t="s">
        <v>513</v>
      </c>
      <c r="E57" s="39">
        <v>40895</v>
      </c>
      <c r="F57" s="40"/>
      <c r="G57" s="30"/>
      <c r="H57" s="31"/>
    </row>
    <row r="58" spans="2:8" x14ac:dyDescent="0.35">
      <c r="B58" s="24">
        <v>47</v>
      </c>
      <c r="C58" s="26" t="s">
        <v>87</v>
      </c>
      <c r="D58" s="26" t="s">
        <v>514</v>
      </c>
      <c r="E58" s="39">
        <v>40881</v>
      </c>
      <c r="F58" s="40"/>
      <c r="G58" s="30"/>
      <c r="H58" s="31"/>
    </row>
    <row r="59" spans="2:8" x14ac:dyDescent="0.35">
      <c r="B59" s="24">
        <v>48</v>
      </c>
      <c r="C59" s="26" t="s">
        <v>488</v>
      </c>
      <c r="D59" s="26" t="s">
        <v>515</v>
      </c>
      <c r="E59" s="39">
        <v>40868</v>
      </c>
      <c r="F59" s="40"/>
      <c r="G59" s="30"/>
      <c r="H59" s="31"/>
    </row>
    <row r="60" spans="2:8" x14ac:dyDescent="0.35">
      <c r="B60" s="24">
        <v>49</v>
      </c>
      <c r="C60" s="26" t="s">
        <v>488</v>
      </c>
      <c r="D60" s="26" t="s">
        <v>516</v>
      </c>
      <c r="E60" s="39">
        <v>40817</v>
      </c>
      <c r="F60" s="40"/>
      <c r="G60" s="30"/>
      <c r="H60" s="31"/>
    </row>
    <row r="61" spans="2:8" x14ac:dyDescent="0.35">
      <c r="B61" s="24">
        <v>50</v>
      </c>
      <c r="C61" s="26" t="s">
        <v>460</v>
      </c>
      <c r="D61" s="26" t="s">
        <v>517</v>
      </c>
      <c r="E61" s="39">
        <v>40514</v>
      </c>
      <c r="F61" s="40"/>
      <c r="G61" s="30"/>
      <c r="H61" s="31"/>
    </row>
    <row r="62" spans="2:8" x14ac:dyDescent="0.35">
      <c r="B62" s="24">
        <v>51</v>
      </c>
      <c r="C62" s="26" t="s">
        <v>493</v>
      </c>
      <c r="D62" s="26" t="s">
        <v>518</v>
      </c>
      <c r="E62" s="39">
        <v>40927</v>
      </c>
      <c r="F62" s="40"/>
      <c r="G62" s="30"/>
      <c r="H62" s="31"/>
    </row>
    <row r="63" spans="2:8" x14ac:dyDescent="0.35">
      <c r="B63" s="24">
        <v>52</v>
      </c>
      <c r="C63" s="26" t="s">
        <v>111</v>
      </c>
      <c r="D63" s="26" t="s">
        <v>519</v>
      </c>
      <c r="E63" s="39">
        <v>40535</v>
      </c>
      <c r="F63" s="40"/>
      <c r="G63" s="30"/>
      <c r="H63" s="31"/>
    </row>
    <row r="64" spans="2:8" x14ac:dyDescent="0.35">
      <c r="B64" s="24">
        <v>53</v>
      </c>
      <c r="C64" s="26" t="s">
        <v>72</v>
      </c>
      <c r="D64" s="26" t="s">
        <v>520</v>
      </c>
      <c r="E64" s="39">
        <v>40851</v>
      </c>
      <c r="F64" s="40"/>
      <c r="G64" s="30"/>
      <c r="H64" s="31"/>
    </row>
    <row r="65" spans="2:8" x14ac:dyDescent="0.35">
      <c r="B65" s="24">
        <v>54</v>
      </c>
      <c r="C65" s="26" t="s">
        <v>76</v>
      </c>
      <c r="D65" s="26" t="s">
        <v>521</v>
      </c>
      <c r="E65" s="39">
        <v>40482</v>
      </c>
      <c r="F65" s="40"/>
      <c r="G65" s="30"/>
      <c r="H65" s="31"/>
    </row>
    <row r="66" spans="2:8" x14ac:dyDescent="0.35">
      <c r="B66" s="24">
        <v>55</v>
      </c>
      <c r="C66" s="26" t="s">
        <v>210</v>
      </c>
      <c r="D66" s="26" t="s">
        <v>522</v>
      </c>
      <c r="E66" s="39">
        <v>40715</v>
      </c>
      <c r="F66" s="40"/>
      <c r="G66" s="30"/>
      <c r="H66" s="31"/>
    </row>
    <row r="67" spans="2:8" x14ac:dyDescent="0.35">
      <c r="B67" s="24">
        <v>56</v>
      </c>
      <c r="C67" s="26" t="s">
        <v>472</v>
      </c>
      <c r="D67" s="26" t="s">
        <v>523</v>
      </c>
      <c r="E67" s="39">
        <v>40449</v>
      </c>
      <c r="F67" s="40"/>
      <c r="G67" s="30"/>
      <c r="H67" s="31"/>
    </row>
    <row r="68" spans="2:8" x14ac:dyDescent="0.35">
      <c r="B68" s="24">
        <v>57</v>
      </c>
      <c r="C68" s="26" t="s">
        <v>508</v>
      </c>
      <c r="D68" s="26" t="s">
        <v>524</v>
      </c>
      <c r="E68" s="39">
        <v>40791</v>
      </c>
      <c r="F68" s="40"/>
      <c r="G68" s="30"/>
      <c r="H68" s="31"/>
    </row>
    <row r="69" spans="2:8" x14ac:dyDescent="0.35">
      <c r="B69" s="24">
        <v>58</v>
      </c>
      <c r="C69" s="26" t="s">
        <v>525</v>
      </c>
      <c r="D69" s="26" t="s">
        <v>526</v>
      </c>
      <c r="E69" s="39">
        <v>41049</v>
      </c>
      <c r="F69" s="40"/>
      <c r="G69" s="30"/>
      <c r="H69" s="31"/>
    </row>
    <row r="70" spans="2:8" x14ac:dyDescent="0.35">
      <c r="B70" s="24">
        <v>59</v>
      </c>
      <c r="C70" s="26" t="s">
        <v>488</v>
      </c>
      <c r="D70" s="26" t="s">
        <v>527</v>
      </c>
      <c r="E70" s="39">
        <v>40607</v>
      </c>
      <c r="F70" s="40"/>
      <c r="G70" s="30"/>
      <c r="H70" s="31"/>
    </row>
    <row r="71" spans="2:8" x14ac:dyDescent="0.35">
      <c r="B71" s="24">
        <v>60</v>
      </c>
      <c r="C71" s="26" t="s">
        <v>528</v>
      </c>
      <c r="D71" s="26" t="s">
        <v>529</v>
      </c>
      <c r="E71" s="39">
        <v>40532</v>
      </c>
      <c r="F71" s="40"/>
      <c r="G71" s="30"/>
      <c r="H71" s="31"/>
    </row>
    <row r="72" spans="2:8" x14ac:dyDescent="0.35">
      <c r="B72" s="24">
        <v>61</v>
      </c>
      <c r="C72" s="26" t="s">
        <v>210</v>
      </c>
      <c r="D72" s="26" t="s">
        <v>530</v>
      </c>
      <c r="E72" s="39">
        <v>40764</v>
      </c>
      <c r="F72" s="40"/>
      <c r="G72" s="30"/>
      <c r="H72" s="31"/>
    </row>
    <row r="73" spans="2:8" x14ac:dyDescent="0.35">
      <c r="B73" s="24">
        <v>62</v>
      </c>
      <c r="C73" s="26" t="s">
        <v>531</v>
      </c>
      <c r="D73" s="26" t="s">
        <v>532</v>
      </c>
      <c r="E73" s="39">
        <v>41010</v>
      </c>
      <c r="F73" s="40"/>
      <c r="G73" s="30"/>
      <c r="H73" s="31"/>
    </row>
    <row r="74" spans="2:8" x14ac:dyDescent="0.35">
      <c r="B74" s="24">
        <v>63</v>
      </c>
      <c r="C74" s="26" t="s">
        <v>528</v>
      </c>
      <c r="D74" s="26" t="s">
        <v>533</v>
      </c>
      <c r="E74" s="39">
        <v>41033</v>
      </c>
      <c r="F74" s="40"/>
      <c r="G74" s="30"/>
      <c r="H74" s="31"/>
    </row>
    <row r="75" spans="2:8" x14ac:dyDescent="0.35">
      <c r="B75" s="29">
        <v>64</v>
      </c>
      <c r="C75" s="26" t="s">
        <v>82</v>
      </c>
      <c r="D75" s="26" t="s">
        <v>534</v>
      </c>
      <c r="E75" s="39">
        <v>40897</v>
      </c>
      <c r="F75" s="40"/>
      <c r="G75" s="30"/>
      <c r="H75" s="31"/>
    </row>
    <row r="76" spans="2:8" x14ac:dyDescent="0.35">
      <c r="B76" s="29">
        <v>65</v>
      </c>
      <c r="C76" s="26" t="s">
        <v>535</v>
      </c>
      <c r="D76" s="26" t="s">
        <v>536</v>
      </c>
      <c r="E76" s="39">
        <v>41081</v>
      </c>
      <c r="F76" s="40"/>
      <c r="G76" s="30"/>
      <c r="H76" s="31"/>
    </row>
    <row r="77" spans="2:8" x14ac:dyDescent="0.35">
      <c r="B77" s="29">
        <v>66</v>
      </c>
      <c r="C77" s="26" t="s">
        <v>537</v>
      </c>
      <c r="D77" s="26" t="s">
        <v>538</v>
      </c>
      <c r="E77" s="39">
        <v>40668</v>
      </c>
      <c r="F77" s="40"/>
      <c r="G77" s="30"/>
      <c r="H77" s="31"/>
    </row>
    <row r="78" spans="2:8" x14ac:dyDescent="0.35">
      <c r="B78" s="29">
        <v>67</v>
      </c>
      <c r="C78" s="26" t="s">
        <v>508</v>
      </c>
      <c r="D78" s="26" t="s">
        <v>539</v>
      </c>
      <c r="E78" s="39">
        <v>41058</v>
      </c>
      <c r="F78" s="40"/>
      <c r="G78" s="30"/>
      <c r="H78" s="31"/>
    </row>
    <row r="79" spans="2:8" x14ac:dyDescent="0.35">
      <c r="B79" s="29">
        <v>68</v>
      </c>
      <c r="C79" s="26" t="s">
        <v>472</v>
      </c>
      <c r="D79" s="26" t="s">
        <v>540</v>
      </c>
      <c r="E79" s="39">
        <v>40529</v>
      </c>
      <c r="F79" s="40"/>
      <c r="G79" s="30"/>
      <c r="H79" s="31"/>
    </row>
    <row r="80" spans="2:8" x14ac:dyDescent="0.35">
      <c r="B80" s="29">
        <v>69</v>
      </c>
      <c r="C80" s="26" t="s">
        <v>499</v>
      </c>
      <c r="D80" s="26" t="s">
        <v>541</v>
      </c>
      <c r="E80" s="39">
        <v>40613</v>
      </c>
      <c r="F80" s="40"/>
      <c r="G80" s="30"/>
      <c r="H80" s="31"/>
    </row>
    <row r="81" spans="2:8" x14ac:dyDescent="0.35">
      <c r="B81" s="29">
        <v>70</v>
      </c>
      <c r="C81" s="26" t="s">
        <v>109</v>
      </c>
      <c r="D81" s="26" t="s">
        <v>542</v>
      </c>
      <c r="E81" s="39">
        <v>40723</v>
      </c>
      <c r="F81" s="40"/>
      <c r="G81" s="30"/>
      <c r="H81" s="31"/>
    </row>
    <row r="82" spans="2:8" x14ac:dyDescent="0.35">
      <c r="B82" s="29">
        <v>71</v>
      </c>
      <c r="C82" s="26" t="s">
        <v>543</v>
      </c>
      <c r="D82" s="26" t="s">
        <v>544</v>
      </c>
      <c r="E82" s="39">
        <v>40479</v>
      </c>
      <c r="F82" s="40"/>
      <c r="G82" s="30"/>
      <c r="H82" s="31"/>
    </row>
    <row r="83" spans="2:8" x14ac:dyDescent="0.35">
      <c r="B83" s="29">
        <v>73</v>
      </c>
      <c r="C83" s="26" t="s">
        <v>109</v>
      </c>
      <c r="D83" s="26" t="s">
        <v>545</v>
      </c>
      <c r="E83" s="39">
        <v>40963</v>
      </c>
      <c r="F83" s="40"/>
      <c r="G83" s="30"/>
      <c r="H83" s="31"/>
    </row>
    <row r="84" spans="2:8" x14ac:dyDescent="0.35">
      <c r="B84" s="29">
        <v>74</v>
      </c>
      <c r="C84" s="26" t="s">
        <v>497</v>
      </c>
      <c r="D84" s="26" t="s">
        <v>546</v>
      </c>
      <c r="E84" s="39">
        <v>41002</v>
      </c>
      <c r="F84" s="40"/>
      <c r="G84" s="30"/>
      <c r="H84" s="31"/>
    </row>
    <row r="85" spans="2:8" x14ac:dyDescent="0.35">
      <c r="B85" s="29">
        <v>75</v>
      </c>
      <c r="C85" s="26" t="s">
        <v>547</v>
      </c>
      <c r="D85" s="26" t="s">
        <v>548</v>
      </c>
      <c r="E85" s="39">
        <v>40964</v>
      </c>
      <c r="F85" s="40"/>
      <c r="G85" s="30"/>
      <c r="H85" s="31"/>
    </row>
    <row r="86" spans="2:8" x14ac:dyDescent="0.35">
      <c r="B86" s="29">
        <v>76</v>
      </c>
      <c r="C86" s="26" t="s">
        <v>488</v>
      </c>
      <c r="D86" s="26" t="s">
        <v>549</v>
      </c>
      <c r="E86" s="39">
        <v>40935</v>
      </c>
      <c r="F86" s="40"/>
      <c r="G86" s="30"/>
      <c r="H86" s="31"/>
    </row>
    <row r="87" spans="2:8" x14ac:dyDescent="0.35">
      <c r="B87" s="29">
        <v>77</v>
      </c>
      <c r="C87" s="26" t="s">
        <v>114</v>
      </c>
      <c r="D87" s="26" t="s">
        <v>550</v>
      </c>
      <c r="E87" s="39">
        <v>41052</v>
      </c>
      <c r="F87" s="40"/>
      <c r="G87" s="30"/>
      <c r="H87" s="31"/>
    </row>
    <row r="88" spans="2:8" x14ac:dyDescent="0.35">
      <c r="B88" s="29">
        <v>78</v>
      </c>
      <c r="C88" s="26" t="s">
        <v>551</v>
      </c>
      <c r="D88" s="26" t="s">
        <v>552</v>
      </c>
      <c r="E88" s="39">
        <v>40500</v>
      </c>
      <c r="F88" s="40"/>
      <c r="G88" s="30"/>
      <c r="H88" s="31"/>
    </row>
    <row r="89" spans="2:8" x14ac:dyDescent="0.35">
      <c r="B89" s="29">
        <v>79</v>
      </c>
      <c r="C89" s="26" t="s">
        <v>553</v>
      </c>
      <c r="D89" s="26" t="s">
        <v>554</v>
      </c>
      <c r="E89" s="39">
        <v>40597</v>
      </c>
      <c r="F89" s="40"/>
      <c r="G89" s="30"/>
      <c r="H89" s="31"/>
    </row>
    <row r="90" spans="2:8" x14ac:dyDescent="0.35">
      <c r="B90" s="29">
        <v>80</v>
      </c>
      <c r="C90" s="26" t="s">
        <v>555</v>
      </c>
      <c r="D90" s="26" t="s">
        <v>556</v>
      </c>
      <c r="E90" s="39">
        <v>40612</v>
      </c>
      <c r="F90" s="40"/>
      <c r="G90" s="30"/>
      <c r="H90" s="31"/>
    </row>
    <row r="91" spans="2:8" x14ac:dyDescent="0.35">
      <c r="B91" s="29">
        <v>81</v>
      </c>
      <c r="C91" s="26" t="s">
        <v>72</v>
      </c>
      <c r="D91" s="26" t="s">
        <v>557</v>
      </c>
      <c r="E91" s="39">
        <v>41065</v>
      </c>
      <c r="F91" s="40"/>
      <c r="G91" s="30"/>
      <c r="H91" s="31"/>
    </row>
    <row r="92" spans="2:8" x14ac:dyDescent="0.35">
      <c r="B92" s="29">
        <v>82</v>
      </c>
      <c r="C92" s="26" t="s">
        <v>196</v>
      </c>
      <c r="D92" s="26" t="s">
        <v>558</v>
      </c>
      <c r="E92" s="39">
        <v>40737</v>
      </c>
      <c r="F92" s="40"/>
      <c r="G92" s="30"/>
      <c r="H92" s="31"/>
    </row>
    <row r="93" spans="2:8" x14ac:dyDescent="0.35">
      <c r="B93" s="29">
        <v>83</v>
      </c>
      <c r="C93" s="26" t="s">
        <v>476</v>
      </c>
      <c r="D93" s="26" t="s">
        <v>559</v>
      </c>
      <c r="E93" s="39">
        <v>40609</v>
      </c>
      <c r="F93" s="40"/>
      <c r="G93" s="30"/>
      <c r="H93" s="31"/>
    </row>
    <row r="94" spans="2:8" x14ac:dyDescent="0.35">
      <c r="B94" s="29">
        <v>84</v>
      </c>
      <c r="C94" s="26" t="s">
        <v>210</v>
      </c>
      <c r="D94" s="26" t="s">
        <v>560</v>
      </c>
      <c r="E94" s="39">
        <v>40793</v>
      </c>
      <c r="F94" s="40"/>
      <c r="G94" s="30"/>
      <c r="H94" s="31"/>
    </row>
    <row r="95" spans="2:8" x14ac:dyDescent="0.35">
      <c r="B95" s="29">
        <v>85</v>
      </c>
      <c r="C95" s="26" t="s">
        <v>109</v>
      </c>
      <c r="D95" s="26" t="s">
        <v>561</v>
      </c>
      <c r="E95" s="39">
        <v>41069</v>
      </c>
      <c r="F95" s="40"/>
      <c r="G95" s="30"/>
      <c r="H95" s="31"/>
    </row>
    <row r="96" spans="2:8" x14ac:dyDescent="0.35">
      <c r="B96" s="29">
        <v>86</v>
      </c>
      <c r="C96" s="26" t="s">
        <v>562</v>
      </c>
      <c r="D96" s="26" t="s">
        <v>563</v>
      </c>
      <c r="E96" s="39">
        <v>40901</v>
      </c>
      <c r="F96" s="40"/>
      <c r="G96" s="30"/>
      <c r="H96" s="31"/>
    </row>
    <row r="97" spans="2:8" x14ac:dyDescent="0.35">
      <c r="B97" s="29">
        <v>87</v>
      </c>
      <c r="C97" s="26" t="s">
        <v>97</v>
      </c>
      <c r="D97" s="26" t="s">
        <v>564</v>
      </c>
      <c r="E97" s="39">
        <v>40602</v>
      </c>
      <c r="F97" s="40"/>
      <c r="G97" s="30"/>
      <c r="H97" s="31"/>
    </row>
    <row r="98" spans="2:8" x14ac:dyDescent="0.35">
      <c r="B98" s="29">
        <v>88</v>
      </c>
      <c r="C98" s="26" t="s">
        <v>148</v>
      </c>
      <c r="D98" s="26" t="s">
        <v>565</v>
      </c>
      <c r="E98" s="39">
        <v>40665</v>
      </c>
      <c r="F98" s="40"/>
      <c r="G98" s="30"/>
      <c r="H98" s="31"/>
    </row>
    <row r="99" spans="2:8" x14ac:dyDescent="0.35">
      <c r="B99" s="29">
        <v>89</v>
      </c>
      <c r="C99" s="26" t="s">
        <v>562</v>
      </c>
      <c r="D99" s="26" t="s">
        <v>469</v>
      </c>
      <c r="E99" s="39">
        <v>40734</v>
      </c>
      <c r="F99" s="40"/>
      <c r="G99" s="30"/>
      <c r="H99" s="31"/>
    </row>
    <row r="100" spans="2:8" x14ac:dyDescent="0.35">
      <c r="B100" s="29">
        <v>90</v>
      </c>
      <c r="C100" s="26" t="s">
        <v>508</v>
      </c>
      <c r="D100" s="26" t="s">
        <v>566</v>
      </c>
      <c r="E100" s="39">
        <v>40993</v>
      </c>
      <c r="F100" s="40"/>
      <c r="G100" s="30"/>
      <c r="H100" s="31"/>
    </row>
    <row r="101" spans="2:8" x14ac:dyDescent="0.35">
      <c r="B101" s="29">
        <v>91</v>
      </c>
      <c r="C101" s="26" t="s">
        <v>470</v>
      </c>
      <c r="D101" s="26" t="s">
        <v>567</v>
      </c>
      <c r="E101" s="39">
        <v>41038</v>
      </c>
      <c r="F101" s="40"/>
      <c r="G101" s="30"/>
      <c r="H101" s="31"/>
    </row>
    <row r="102" spans="2:8" x14ac:dyDescent="0.35">
      <c r="B102" s="29">
        <v>92</v>
      </c>
      <c r="C102" s="26" t="s">
        <v>528</v>
      </c>
      <c r="D102" s="26" t="s">
        <v>521</v>
      </c>
      <c r="E102" s="39">
        <v>40953</v>
      </c>
      <c r="F102" s="40"/>
      <c r="G102" s="30"/>
      <c r="H102" s="31"/>
    </row>
    <row r="103" spans="2:8" x14ac:dyDescent="0.35">
      <c r="B103" s="29">
        <v>93</v>
      </c>
      <c r="C103" s="26" t="s">
        <v>188</v>
      </c>
      <c r="D103" s="26" t="s">
        <v>568</v>
      </c>
      <c r="E103" s="39">
        <v>40431</v>
      </c>
      <c r="F103" s="40"/>
      <c r="G103" s="30"/>
      <c r="H103" s="31"/>
    </row>
    <row r="104" spans="2:8" x14ac:dyDescent="0.35">
      <c r="B104" s="29">
        <v>94</v>
      </c>
      <c r="C104" s="26" t="s">
        <v>474</v>
      </c>
      <c r="D104" s="26" t="s">
        <v>478</v>
      </c>
      <c r="E104" s="39">
        <v>40538</v>
      </c>
      <c r="F104" s="40"/>
      <c r="G104" s="30"/>
      <c r="H104" s="31"/>
    </row>
    <row r="105" spans="2:8" x14ac:dyDescent="0.35">
      <c r="B105" s="29">
        <v>95</v>
      </c>
      <c r="C105" s="26" t="s">
        <v>553</v>
      </c>
      <c r="D105" s="26" t="s">
        <v>569</v>
      </c>
      <c r="E105" s="39">
        <v>40709</v>
      </c>
      <c r="F105" s="40"/>
      <c r="G105" s="30"/>
      <c r="H105" s="31"/>
    </row>
    <row r="106" spans="2:8" x14ac:dyDescent="0.35">
      <c r="B106" s="29">
        <v>96</v>
      </c>
      <c r="C106" s="26" t="s">
        <v>82</v>
      </c>
      <c r="D106" s="26" t="s">
        <v>570</v>
      </c>
      <c r="E106" s="39">
        <v>40865</v>
      </c>
      <c r="F106" s="40"/>
      <c r="G106" s="30"/>
      <c r="H106" s="31"/>
    </row>
    <row r="107" spans="2:8" x14ac:dyDescent="0.35">
      <c r="B107" s="29">
        <v>97</v>
      </c>
      <c r="C107" s="26" t="s">
        <v>508</v>
      </c>
      <c r="D107" s="26" t="s">
        <v>571</v>
      </c>
      <c r="E107" s="39">
        <v>40742</v>
      </c>
      <c r="F107" s="40"/>
      <c r="G107" s="30"/>
      <c r="H107" s="31"/>
    </row>
    <row r="108" spans="2:8" x14ac:dyDescent="0.35">
      <c r="B108" s="29">
        <v>98</v>
      </c>
      <c r="C108" s="26" t="s">
        <v>483</v>
      </c>
      <c r="D108" s="26" t="s">
        <v>572</v>
      </c>
      <c r="E108" s="39">
        <v>40997</v>
      </c>
      <c r="F108" s="40"/>
      <c r="G108" s="30"/>
      <c r="H108" s="31"/>
    </row>
    <row r="109" spans="2:8" x14ac:dyDescent="0.35">
      <c r="B109" s="29">
        <v>99</v>
      </c>
      <c r="C109" s="26" t="s">
        <v>114</v>
      </c>
      <c r="D109" s="26" t="s">
        <v>527</v>
      </c>
      <c r="E109" s="39">
        <v>40748</v>
      </c>
      <c r="F109" s="40"/>
      <c r="G109" s="30"/>
      <c r="H109" s="31"/>
    </row>
    <row r="110" spans="2:8" x14ac:dyDescent="0.35">
      <c r="B110" s="29">
        <v>100</v>
      </c>
      <c r="C110" s="26" t="s">
        <v>460</v>
      </c>
      <c r="D110" s="26" t="s">
        <v>573</v>
      </c>
      <c r="E110" s="39">
        <v>41013</v>
      </c>
      <c r="F110" s="40"/>
      <c r="G110" s="30"/>
      <c r="H110" s="31"/>
    </row>
    <row r="111" spans="2:8" x14ac:dyDescent="0.35">
      <c r="B111" s="29">
        <v>101</v>
      </c>
      <c r="C111" s="26" t="s">
        <v>574</v>
      </c>
      <c r="D111" s="26" t="s">
        <v>575</v>
      </c>
      <c r="E111" s="39">
        <v>40551</v>
      </c>
      <c r="F111" s="40"/>
      <c r="G111" s="30"/>
      <c r="H111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LISTA ZADAŃ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13.1</vt:lpstr>
      <vt:lpstr>14</vt:lpstr>
      <vt:lpstr>14.1</vt:lpstr>
      <vt:lpstr>15</vt:lpstr>
      <vt:lpstr>Rozwiązania &gt;&gt;&gt;</vt:lpstr>
      <vt:lpstr>1 (2)</vt:lpstr>
      <vt:lpstr>2 (2)</vt:lpstr>
      <vt:lpstr>3 (2)</vt:lpstr>
      <vt:lpstr>4 (2)</vt:lpstr>
      <vt:lpstr>5 (2)</vt:lpstr>
      <vt:lpstr>6 (2)</vt:lpstr>
      <vt:lpstr>7 (2)</vt:lpstr>
      <vt:lpstr>8 (2)</vt:lpstr>
      <vt:lpstr>9 (2)</vt:lpstr>
      <vt:lpstr>10 (2)</vt:lpstr>
      <vt:lpstr>11 (2)</vt:lpstr>
      <vt:lpstr>12 (2)</vt:lpstr>
      <vt:lpstr>13 (2)</vt:lpstr>
      <vt:lpstr>14 (2)</vt:lpstr>
      <vt:lpstr>15 (2)</vt:lpstr>
    </vt:vector>
  </TitlesOfParts>
  <Manager/>
  <Company>Excel Nauka</Company>
  <LinksUpToDate>false</LinksUpToDate>
  <SharedDoc>false</SharedDoc>
  <HyperlinkBase>http://www.excelnauka.pl/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wiedzy Excel</dc:title>
  <dc:subject/>
  <dc:creator>Marcel Hoffman - Excel Nauka</dc:creator>
  <cp:keywords/>
  <dc:description/>
  <cp:lastModifiedBy>Marcel Hoffman</cp:lastModifiedBy>
  <dcterms:created xsi:type="dcterms:W3CDTF">2022-01-07T11:12:56Z</dcterms:created>
  <dcterms:modified xsi:type="dcterms:W3CDTF">2026-03-03T14:11:20Z</dcterms:modified>
  <cp:category/>
</cp:coreProperties>
</file>